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480" windowHeight="11640" activeTab="2"/>
  </bookViews>
  <sheets>
    <sheet name="งบแสดงฐานะปี57" sheetId="1" r:id="rId1"/>
    <sheet name="งบรับจ่าย" sheetId="2" r:id="rId2"/>
    <sheet name="งบทรัพย์สิน" sheetId="3" r:id="rId3"/>
  </sheets>
  <calcPr calcId="125725"/>
</workbook>
</file>

<file path=xl/calcChain.xml><?xml version="1.0" encoding="utf-8"?>
<calcChain xmlns="http://schemas.openxmlformats.org/spreadsheetml/2006/main">
  <c r="H59" i="3"/>
  <c r="G59"/>
  <c r="F59"/>
  <c r="E59"/>
  <c r="I58"/>
  <c r="I57"/>
  <c r="I56"/>
  <c r="I55"/>
  <c r="I54"/>
  <c r="I53"/>
  <c r="I52"/>
  <c r="I59" s="1"/>
  <c r="I51"/>
  <c r="I50"/>
  <c r="H50"/>
  <c r="G50"/>
  <c r="F50"/>
  <c r="E50"/>
  <c r="I48"/>
  <c r="I47"/>
  <c r="H47"/>
  <c r="G47"/>
  <c r="F47"/>
  <c r="E47"/>
  <c r="I45"/>
  <c r="I44"/>
  <c r="I43"/>
  <c r="H43"/>
  <c r="G43"/>
  <c r="F43"/>
  <c r="E43"/>
  <c r="I41"/>
  <c r="G35"/>
  <c r="G39" s="1"/>
  <c r="G60" s="1"/>
  <c r="H34"/>
  <c r="G34"/>
  <c r="F34"/>
  <c r="E34"/>
  <c r="I33"/>
  <c r="I32"/>
  <c r="I31"/>
  <c r="I34" s="1"/>
  <c r="H29"/>
  <c r="G29"/>
  <c r="F29"/>
  <c r="E29"/>
  <c r="I28"/>
  <c r="I29" s="1"/>
  <c r="I26"/>
  <c r="H26"/>
  <c r="G26"/>
  <c r="F26"/>
  <c r="F35" s="1"/>
  <c r="F39" s="1"/>
  <c r="F60" s="1"/>
  <c r="E26"/>
  <c r="I24"/>
  <c r="H23"/>
  <c r="G23"/>
  <c r="F23"/>
  <c r="E23"/>
  <c r="I22"/>
  <c r="I21"/>
  <c r="I20"/>
  <c r="I19"/>
  <c r="I18"/>
  <c r="I17"/>
  <c r="I16"/>
  <c r="I23" s="1"/>
  <c r="H13"/>
  <c r="H35" s="1"/>
  <c r="H39" s="1"/>
  <c r="H60" s="1"/>
  <c r="G13"/>
  <c r="F13"/>
  <c r="E13"/>
  <c r="E35" s="1"/>
  <c r="E39" s="1"/>
  <c r="E60" s="1"/>
  <c r="I12"/>
  <c r="I11"/>
  <c r="I10"/>
  <c r="I9"/>
  <c r="I13" s="1"/>
  <c r="I35" s="1"/>
  <c r="I39" s="1"/>
  <c r="I60" s="1"/>
  <c r="I8"/>
  <c r="B59" i="2"/>
  <c r="D55"/>
  <c r="G52"/>
  <c r="D52"/>
  <c r="B52"/>
  <c r="G51"/>
  <c r="G50"/>
  <c r="G49"/>
  <c r="G48"/>
  <c r="G47"/>
  <c r="G46"/>
  <c r="G45"/>
  <c r="G44"/>
  <c r="G43"/>
  <c r="G42"/>
  <c r="G41"/>
  <c r="G40"/>
  <c r="D20"/>
  <c r="D60" s="1"/>
  <c r="G17"/>
  <c r="D17"/>
  <c r="B17"/>
  <c r="G16"/>
  <c r="G15"/>
  <c r="G13"/>
  <c r="G11"/>
  <c r="G10"/>
  <c r="G9"/>
  <c r="I28" i="1"/>
  <c r="F25"/>
  <c r="F29" s="1"/>
  <c r="I24"/>
  <c r="J28" s="1"/>
  <c r="J17"/>
  <c r="F16"/>
  <c r="J12"/>
  <c r="J29" s="1"/>
  <c r="J6"/>
  <c r="F6"/>
  <c r="D62" i="2" l="1"/>
  <c r="D63" s="1"/>
</calcChain>
</file>

<file path=xl/sharedStrings.xml><?xml version="1.0" encoding="utf-8"?>
<sst xmlns="http://schemas.openxmlformats.org/spreadsheetml/2006/main" count="317" uniqueCount="208">
  <si>
    <t>องค์การบริหารส่วนตำบลหนองแวง  อำเภอหนองบัวแดง  จังหวัดชัยภูมิ</t>
  </si>
  <si>
    <t>งบแสดงฐานะการเงิน</t>
  </si>
  <si>
    <t>ณ วันที่ 30 กันยายน 2557</t>
  </si>
  <si>
    <t>ทรัพย์สิน</t>
  </si>
  <si>
    <t>ทรัพย์สินต่าง ๆ ตามงบทรัพย์สิน (หมายเหตุ 1)</t>
  </si>
  <si>
    <r>
      <t xml:space="preserve">เงินคงเหลือเมื่อ 30 กันยายน 2557  </t>
    </r>
    <r>
      <rPr>
        <sz val="13"/>
        <rFont val="Angsana New"/>
        <family val="1"/>
      </rPr>
      <t>(หมายเหตุ 2)</t>
    </r>
  </si>
  <si>
    <t>หนี้สิน</t>
  </si>
  <si>
    <t>เงินสด</t>
  </si>
  <si>
    <t>เงินทุนเศรษฐกิจชุมชน</t>
  </si>
  <si>
    <t>เงินอุดหนุนเฉพาะกิจ - ฝากคลังจังหวัด</t>
  </si>
  <si>
    <t>เงินรับฝาก  (หมายเหตุ 4)</t>
  </si>
  <si>
    <t xml:space="preserve">เงินฝากกระแสรายวัน (ธ.กรุงไทย)/ชัยภูมิ  </t>
  </si>
  <si>
    <t>บัญชีเลขที่</t>
  </si>
  <si>
    <t>307-606-1569</t>
  </si>
  <si>
    <t>รายจ่ายรอจ่าย (ค่าตอบแทนพิเศษโบนัส)</t>
  </si>
  <si>
    <t xml:space="preserve">เงินฝากออมทรัพย์ (ธ.ออมสิน)/หนองบัวแดง </t>
  </si>
  <si>
    <t>07-4706-20-068582-3</t>
  </si>
  <si>
    <t xml:space="preserve">รายจ่ายค้างจ่าย (เบิกตัดปี) </t>
  </si>
  <si>
    <t xml:space="preserve">เงินฝากออมทรัพย์ (ธกส.)/หนองบัวแดง    </t>
  </si>
  <si>
    <t>912-2-81193-7</t>
  </si>
  <si>
    <t>เงินอุดหนุนเฉพาะกิจ-ค้างจ่าย (BOX CRLVERT)</t>
  </si>
  <si>
    <t>912-2-88887-5</t>
  </si>
  <si>
    <t>912-2-88222-7</t>
  </si>
  <si>
    <t>เงินทุนสำรอง</t>
  </si>
  <si>
    <t>912-2-02769-7</t>
  </si>
  <si>
    <t>เงินทุนสำรองสะสม ณ 1 ต.ค. 56</t>
  </si>
  <si>
    <t xml:space="preserve">เงินฝากประจำ (ธกส.)/หนองบัวแดง    </t>
  </si>
  <si>
    <t>912-4-10612-8</t>
  </si>
  <si>
    <t>บวก</t>
  </si>
  <si>
    <t>เงินทุนสำรองสะสมงวดนี้</t>
  </si>
  <si>
    <t>เงินทุนสำรองสะสม ณ 30 ก.ย. 57</t>
  </si>
  <si>
    <t>ภาระผูกพัน</t>
  </si>
  <si>
    <t>เงินสะสมยกมา 1 ต.ค.2556</t>
  </si>
  <si>
    <t xml:space="preserve">เงินขาดบัญชี </t>
  </si>
  <si>
    <t>รายรับจริงสูงกว่าจ่ายจริงงวดนี้</t>
  </si>
  <si>
    <t>ลูกหนี้เงินยืม - เงินสะสม (ครูผดด.)</t>
  </si>
  <si>
    <t>รายจ่ายค้างจ่ายรอจ่ายปี56 (ไม่ได้จ่าย)</t>
  </si>
  <si>
    <t>ลูกหนี้เงินยืม - เงินสะสม (ลูกจ้างสถานีสูบน้ำ)</t>
  </si>
  <si>
    <t>รายจ่ายค้างจ่ายเบิกตัดปี 56 (เหลือจ่าย)</t>
  </si>
  <si>
    <t xml:space="preserve">ลูกหนี้ - ภาษีบำรุงท้องที่ </t>
  </si>
  <si>
    <t>ลูกหนี้ภาษี  ณ 30 ก.ย. 57</t>
  </si>
  <si>
    <t>ลูกหนี้ - ภาษีเรือนและที่ดิน</t>
  </si>
  <si>
    <t>รับคืนเงินสะสมระหว่างปี (54,200+1,440+100)</t>
  </si>
  <si>
    <t>ลูกหนี้ - ภาษีป้าย</t>
  </si>
  <si>
    <t>รวม</t>
  </si>
  <si>
    <t>ลูกหนี้เงินทุนเศรษฐกิจชุมชน</t>
  </si>
  <si>
    <t>หัก</t>
  </si>
  <si>
    <t>จ่ายขาดเงินสะสมประจำปี 57</t>
  </si>
  <si>
    <t>ลูกหนี้ภาษีบำรุงท้องที่ 57</t>
  </si>
  <si>
    <t>ปรับปรุงบัญชี</t>
  </si>
  <si>
    <t xml:space="preserve"> </t>
  </si>
  <si>
    <t>เงินสะสม  ณ  30 ก.ย.57</t>
  </si>
  <si>
    <t>(ลงชื่อ)</t>
  </si>
  <si>
    <t>ผู้จัดทำ</t>
  </si>
  <si>
    <t>ผู้ตรวจ</t>
  </si>
  <si>
    <t>(ลงชื่อ)                                                            ผู้ตรวจ             (ลงชื่อ)                                                   ผู้อนุมัติ</t>
  </si>
  <si>
    <t>(นางสาวขวัญนคร   ลักขษร)</t>
  </si>
  <si>
    <t>(นางฉวีวรรณ   ฤทธิ์กำลัง)</t>
  </si>
  <si>
    <t xml:space="preserve">          ( นางสาวประคอง   คลองไข่น้ำ)                                                       (นายนิคม    อบมาลี)</t>
  </si>
  <si>
    <t>นักวิชาการเงิน</t>
  </si>
  <si>
    <t>หัวหน้าส่วนการคลัง</t>
  </si>
  <si>
    <t xml:space="preserve">      ปลัดองค์การบริหารส่วนตำบลหนองแวง                               นายกองค์การบริหารส่วนตำบลหนองแวง</t>
  </si>
  <si>
    <t>งบรายรับ รายจ่ายตามงบประมาณประจำปี 2557</t>
  </si>
  <si>
    <t>ตั้งแต่วันที่  1  ตุลาคม  2556  ถึงวันที่  30  กันยายน  2557</t>
  </si>
  <si>
    <t>รายการ</t>
  </si>
  <si>
    <t>ประมาณการ</t>
  </si>
  <si>
    <t>รายรับจริง</t>
  </si>
  <si>
    <t>+</t>
  </si>
  <si>
    <t>สูง</t>
  </si>
  <si>
    <t>(-)</t>
  </si>
  <si>
    <t>ต่ำ</t>
  </si>
  <si>
    <t>บาท</t>
  </si>
  <si>
    <t>สต.</t>
  </si>
  <si>
    <t>รายรับตามประมาณการ</t>
  </si>
  <si>
    <t>รายรับ</t>
  </si>
  <si>
    <t xml:space="preserve">           ภาษีอากร</t>
  </si>
  <si>
    <t>-</t>
  </si>
  <si>
    <t xml:space="preserve">           ค่าธรรมเนียม ค่าปรับและใบอนุญาต</t>
  </si>
  <si>
    <t xml:space="preserve"> -</t>
  </si>
  <si>
    <t xml:space="preserve">           รายได้จากทรัพย์สิน</t>
  </si>
  <si>
    <t>16</t>
  </si>
  <si>
    <t xml:space="preserve">           รายได้จากสาธารณูปโภคและพาณิชย์</t>
  </si>
  <si>
    <t xml:space="preserve">           รายได้เบ็ดเตล็ด</t>
  </si>
  <si>
    <t xml:space="preserve">           รายได้จากทุน</t>
  </si>
  <si>
    <t xml:space="preserve">            ภาษีจัดสรร</t>
  </si>
  <si>
    <t>12</t>
  </si>
  <si>
    <t xml:space="preserve">            เงินอุดหนุน</t>
  </si>
  <si>
    <t>รวมเงินตามงบประมาณการรายรับทั้งสิ้น</t>
  </si>
  <si>
    <t>เงินอุดหนุนที่รัฐบาลให้โดยระบุวัตถุประสงค์  (หมายเหตุ 4)</t>
  </si>
  <si>
    <t>เงินอุดหนุนเฉพาะกิจ  (หมายเหตุ7)</t>
  </si>
  <si>
    <t>รวมรายรับทั้งสิ้น</t>
  </si>
  <si>
    <t>(ลงชื่อ)                                                           ผู้จัดทำ</t>
  </si>
  <si>
    <t xml:space="preserve">                 (นางสาวขวัญนคร   ลักขษร)</t>
  </si>
  <si>
    <t>(นางฉวีวรรณ  ฤทธิ์กำลัง)</t>
  </si>
  <si>
    <t xml:space="preserve">                     นักวิชาการเงินและบัญชี</t>
  </si>
  <si>
    <t>(ลงชื่อ)                                                            ผู้ตรวจ</t>
  </si>
  <si>
    <t>ผู้อนุมัติ</t>
  </si>
  <si>
    <t xml:space="preserve">                (นางสาวประคอง   คลองไข่น้ำ)</t>
  </si>
  <si>
    <t>(นายนิคม   อบมาลี)</t>
  </si>
  <si>
    <t xml:space="preserve">          ปลัดองค์การบริหารส่วนตำบลหนองแวง</t>
  </si>
  <si>
    <t>นายกองค์การบริหารส่วนตำบลหนองแวง</t>
  </si>
  <si>
    <t xml:space="preserve"> -2-</t>
  </si>
  <si>
    <t>รายจ่ายจริง</t>
  </si>
  <si>
    <t>รายจ่ายตามประมาณการ</t>
  </si>
  <si>
    <t xml:space="preserve">        งบกลาง</t>
  </si>
  <si>
    <t xml:space="preserve">         เงินเดือน (ฝ่ายการเมือง)</t>
  </si>
  <si>
    <t xml:space="preserve">         เงินเดือน (ฝ่ายประจำ)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</si>
  <si>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</si>
  <si>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</si>
  <si>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</si>
  <si>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</si>
  <si>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</si>
  <si>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</si>
  <si>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</si>
  <si>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</si>
  <si>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 xml:space="preserve">        รายจ่ายอื่น</t>
  </si>
  <si>
    <t>รวมรายจ่ายตามงบประมาณการรายจ่ายทั้งสิ้น(1)</t>
  </si>
  <si>
    <t>รวมรายจ่ายจากเงินอุดหนุนรัฐบาลโดยระบุวัตถุประสงค์ (2)</t>
  </si>
  <si>
    <t>รวมรายจ่ายจากเงินอุดหนุนเฉพาะกิจ (3)</t>
  </si>
  <si>
    <t>รวมรายจ่ายทั้งสิ้น(1)+(2)+(3)</t>
  </si>
  <si>
    <t xml:space="preserve">***รายจ่ายรอจ่าย (ค่าตอบแทนพิเศษโบนัส ปี57) </t>
  </si>
  <si>
    <t>***รายจ่ายค้างจ่ายเบิกตัดปี 57 (ค่าตอบแทน+ค่าสาธารณูปโภค)</t>
  </si>
  <si>
    <t>***เงินอุดหนุนเฉพาะกิจค้างจ่าย -Box Crlvert</t>
  </si>
  <si>
    <t>รวมรายจ่ายค้างจ่ายเบิกตัดปี 57</t>
  </si>
  <si>
    <t>รวมรายรับจริง  สูงกว่า  รายจ่ายจริง (68,216,357.82 - 55,265,814.26)</t>
  </si>
  <si>
    <r>
      <t>หัก</t>
    </r>
    <r>
      <rPr>
        <sz val="14"/>
        <rFont val="Angsana New"/>
        <family val="1"/>
      </rPr>
      <t xml:space="preserve">   สำรองเงินรายรับ</t>
    </r>
    <r>
      <rPr>
        <sz val="14"/>
        <color indexed="9"/>
        <rFont val="Angsana New"/>
        <family val="1"/>
      </rPr>
      <t xml:space="preserve"> </t>
    </r>
  </si>
  <si>
    <r>
      <t xml:space="preserve">          ทุนสำรองสะสม</t>
    </r>
    <r>
      <rPr>
        <sz val="14"/>
        <color indexed="9"/>
        <rFont val="Angsana New"/>
        <family val="1"/>
      </rPr>
      <t xml:space="preserve"> </t>
    </r>
    <r>
      <rPr>
        <sz val="14"/>
        <rFont val="Angsana New"/>
        <family val="1"/>
      </rPr>
      <t>(12,950,543.56 X 25%)</t>
    </r>
  </si>
  <si>
    <t>รวมรายรับสูงกว่ารายจ่ายจริงทั้งสิ้น (เข้าบัญชีเงินสะสม) (12,950,543.56 - 3,237,635.89)</t>
  </si>
  <si>
    <t>องค์การบริหารส่วนตำบลหนองแวง</t>
  </si>
  <si>
    <t>รายละเอียดประกอบงบทรัพย์สิน (รับเพิ่ม) ประจำปี 2557</t>
  </si>
  <si>
    <t>ณ วันที่  30  กันยายน  2557</t>
  </si>
  <si>
    <t>ลำ</t>
  </si>
  <si>
    <t>ส่วน</t>
  </si>
  <si>
    <t>เลขที่</t>
  </si>
  <si>
    <t>ทรัพย์สินเกิดจาก</t>
  </si>
  <si>
    <t>รวมจำนวนเงิน</t>
  </si>
  <si>
    <t>ดับ</t>
  </si>
  <si>
    <t>สำนักงาน</t>
  </si>
  <si>
    <t>ฎีกา</t>
  </si>
  <si>
    <t>เงินรายได้</t>
  </si>
  <si>
    <t>เงินอุดหนุน</t>
  </si>
  <si>
    <t>เงินสะสม</t>
  </si>
  <si>
    <t>อุดหนุนเฉพาะกิจ</t>
  </si>
  <si>
    <t>ที่</t>
  </si>
  <si>
    <t>(บาท)</t>
  </si>
  <si>
    <t>ก. อสังหาริมทรัพย์</t>
  </si>
  <si>
    <t xml:space="preserve">          - อาคาร</t>
  </si>
  <si>
    <t>ต่อเติมอาคาร อบต.หนองแวง</t>
  </si>
  <si>
    <t>โยธา</t>
  </si>
  <si>
    <t>ช.081</t>
  </si>
  <si>
    <t>ปรับปรุงอาคาร ส่วนโยธา (ใส่เหล็กดัด)</t>
  </si>
  <si>
    <t>ช.046</t>
  </si>
  <si>
    <t>ปรับปรุงอาคาร ศูนย์ ICT (ใส่เหล็กดัด)</t>
  </si>
  <si>
    <t>ก่อสร้างอาคารเตาเผาขยะ</t>
  </si>
  <si>
    <t>ฎีกานอก</t>
  </si>
  <si>
    <t>น.084</t>
  </si>
  <si>
    <t>ข. สังหาริมทรัพย์</t>
  </si>
  <si>
    <t xml:space="preserve">        -ครุภัณฑ์สำนักงาน</t>
  </si>
  <si>
    <t>เก้าอี้บริการประชาชน (เก้าอี้พักตอย) 2 ชุด</t>
  </si>
  <si>
    <t>สนง.ปลัด</t>
  </si>
  <si>
    <t>ป.221</t>
  </si>
  <si>
    <t>โต๊ะเอนกประสงค์</t>
  </si>
  <si>
    <t>เครื่องปรับอากาศแอร์สำนักงาน</t>
  </si>
  <si>
    <t>ป.404</t>
  </si>
  <si>
    <t>ตู้เก็บเอกสาร (ตู้บานเลื่อนกระจก 4 ตู้)</t>
  </si>
  <si>
    <t>คลัง</t>
  </si>
  <si>
    <t>ค.051</t>
  </si>
  <si>
    <t>โต๊ะทำงานพร้อมเก้าอี้ ระดับ 3-6 จำนวน 5 ชุด</t>
  </si>
  <si>
    <t>การศึกษา</t>
  </si>
  <si>
    <t>ศ.110</t>
  </si>
  <si>
    <t>ตู้บานเลื่อนกระจก 5 ตู้</t>
  </si>
  <si>
    <t>โต๊ะหมู่บูชา</t>
  </si>
  <si>
    <t>ศ.057</t>
  </si>
  <si>
    <t xml:space="preserve">        -ครุภัณฑ์ไฟฟ้าและวิทยุ</t>
  </si>
  <si>
    <t xml:space="preserve">        -ครุภัณฑ์ทางการแพทย์</t>
  </si>
  <si>
    <t xml:space="preserve">        -ครุภัณฑ์ยานพาหนะ</t>
  </si>
  <si>
    <t>รถบรรทุกขยะ</t>
  </si>
  <si>
    <t>น.027</t>
  </si>
  <si>
    <t>รถตักหน้าขุดหลัง</t>
  </si>
  <si>
    <t>น.197</t>
  </si>
  <si>
    <t>น.283</t>
  </si>
  <si>
    <t>รวมหน้าที่ 1</t>
  </si>
  <si>
    <t>( หน้า 2 )</t>
  </si>
  <si>
    <t>ยอดยกมาหน้าที่ 1</t>
  </si>
  <si>
    <t xml:space="preserve">        -ครุภัณฑ์งานบ้านงานครัว</t>
  </si>
  <si>
    <t xml:space="preserve">        -ครุภัณฑ์สำรวจ</t>
  </si>
  <si>
    <t>เทปวัดระยะ</t>
  </si>
  <si>
    <t>ช.041</t>
  </si>
  <si>
    <t xml:space="preserve">        -ครุภัณฑ์ก่อสร้าง</t>
  </si>
  <si>
    <t xml:space="preserve">        -ครุภัณฑ์อื่นๆ</t>
  </si>
  <si>
    <t>เก้าอี้พลาสติก จำนวน 300 ตัว</t>
  </si>
  <si>
    <t>ป.143</t>
  </si>
  <si>
    <t>เต้นท์ จำนวน 3 หลัง</t>
  </si>
  <si>
    <t>ป.162</t>
  </si>
  <si>
    <t>เตาเผาขยะ</t>
  </si>
  <si>
    <t>ฏีกานอก</t>
  </si>
  <si>
    <t>น.063</t>
  </si>
  <si>
    <t>ถังขยะ</t>
  </si>
  <si>
    <t>น.064</t>
  </si>
  <si>
    <t>น.272</t>
  </si>
  <si>
    <t>รวมทั้งสิ้น</t>
  </si>
  <si>
    <t>..........................................................................................................................................</t>
  </si>
  <si>
    <t>นางสาวขวัญนคร   ลักขษร</t>
  </si>
  <si>
    <t>นักวิชาการเงินและบัญชี</t>
  </si>
  <si>
    <t>นางฉวีวรรณ   ฤทธิ์กำลัง</t>
  </si>
  <si>
    <t>นางสาวประคอง  คลองไข่น้ำ</t>
  </si>
  <si>
    <t>ปลัดองค์การบริหารส่วนตำบล</t>
  </si>
  <si>
    <t>นายนิคม   อบมาลี</t>
  </si>
</sst>
</file>

<file path=xl/styles.xml><?xml version="1.0" encoding="utf-8"?>
<styleSheet xmlns="http://schemas.openxmlformats.org/spreadsheetml/2006/main">
  <numFmts count="4">
    <numFmt numFmtId="187" formatCode="_-* #,##0.00_-;\-* #,##0.00_-;_-* &quot;-&quot;??_-;_-@_-"/>
    <numFmt numFmtId="188" formatCode="_-* #,##0_-;\-* #,##0_-;_-* &quot;-&quot;??_-;_-@_-"/>
    <numFmt numFmtId="189" formatCode="_(* #,##0.00_);_(* \(#,##0.00\);_(* &quot;-&quot;??_);_(@_)"/>
    <numFmt numFmtId="190" formatCode="#,##0_);\(#,##0.00\)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3"/>
      <name val="Angsana New"/>
      <family val="1"/>
    </font>
    <font>
      <sz val="16"/>
      <name val="Angsana New"/>
      <family val="1"/>
    </font>
    <font>
      <b/>
      <u/>
      <sz val="13"/>
      <name val="Angsana New"/>
      <family val="1"/>
      <charset val="222"/>
    </font>
    <font>
      <sz val="13"/>
      <name val="Angsana New"/>
      <family val="1"/>
      <charset val="222"/>
    </font>
    <font>
      <b/>
      <sz val="13"/>
      <name val="Angsana New"/>
      <family val="1"/>
      <charset val="222"/>
    </font>
    <font>
      <sz val="13"/>
      <name val="Angsana New"/>
      <family val="1"/>
    </font>
    <font>
      <b/>
      <sz val="12"/>
      <name val="Angsana New"/>
      <family val="1"/>
    </font>
    <font>
      <b/>
      <u/>
      <sz val="13"/>
      <name val="Angsana New"/>
      <family val="1"/>
    </font>
    <font>
      <u/>
      <sz val="13"/>
      <name val="Angsana New"/>
      <family val="1"/>
      <charset val="22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/>
      <sz val="14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u/>
      <sz val="12"/>
      <name val="Angsana New"/>
      <family val="1"/>
    </font>
    <font>
      <sz val="1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6" xfId="0" applyFont="1" applyBorder="1"/>
    <xf numFmtId="188" fontId="5" fillId="0" borderId="5" xfId="1" applyNumberFormat="1" applyFont="1" applyBorder="1"/>
    <xf numFmtId="0" fontId="5" fillId="0" borderId="0" xfId="0" applyFont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187" fontId="5" fillId="0" borderId="10" xfId="1" applyFont="1" applyBorder="1"/>
    <xf numFmtId="0" fontId="5" fillId="0" borderId="11" xfId="0" applyFont="1" applyBorder="1"/>
    <xf numFmtId="187" fontId="6" fillId="0" borderId="12" xfId="1" applyFont="1" applyBorder="1"/>
    <xf numFmtId="0" fontId="2" fillId="0" borderId="7" xfId="0" applyFont="1" applyBorder="1"/>
    <xf numFmtId="0" fontId="2" fillId="0" borderId="8" xfId="0" applyFont="1" applyBorder="1"/>
    <xf numFmtId="187" fontId="5" fillId="0" borderId="9" xfId="1" applyFont="1" applyBorder="1"/>
    <xf numFmtId="187" fontId="5" fillId="0" borderId="13" xfId="1" applyFont="1" applyBorder="1"/>
    <xf numFmtId="0" fontId="6" fillId="0" borderId="11" xfId="0" applyFont="1" applyBorder="1"/>
    <xf numFmtId="188" fontId="5" fillId="0" borderId="9" xfId="1" applyNumberFormat="1" applyFont="1" applyBorder="1"/>
    <xf numFmtId="188" fontId="5" fillId="0" borderId="14" xfId="1" applyNumberFormat="1" applyFont="1" applyBorder="1"/>
    <xf numFmtId="188" fontId="5" fillId="0" borderId="13" xfId="1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8" fillId="0" borderId="8" xfId="0" applyFont="1" applyBorder="1" applyAlignment="1">
      <alignment horizontal="center"/>
    </xf>
    <xf numFmtId="187" fontId="5" fillId="0" borderId="9" xfId="1" applyFont="1" applyBorder="1" applyAlignment="1">
      <alignment horizontal="right"/>
    </xf>
    <xf numFmtId="187" fontId="5" fillId="0" borderId="18" xfId="1" applyFont="1" applyBorder="1"/>
    <xf numFmtId="187" fontId="2" fillId="0" borderId="10" xfId="1" applyFont="1" applyBorder="1"/>
    <xf numFmtId="187" fontId="6" fillId="0" borderId="13" xfId="1" applyFont="1" applyBorder="1"/>
    <xf numFmtId="187" fontId="5" fillId="0" borderId="17" xfId="1" applyFont="1" applyBorder="1"/>
    <xf numFmtId="187" fontId="2" fillId="0" borderId="9" xfId="1" applyFont="1" applyBorder="1"/>
    <xf numFmtId="0" fontId="6" fillId="0" borderId="15" xfId="0" applyFont="1" applyBorder="1"/>
    <xf numFmtId="0" fontId="6" fillId="0" borderId="8" xfId="0" applyFont="1" applyBorder="1"/>
    <xf numFmtId="187" fontId="2" fillId="0" borderId="13" xfId="1" applyFont="1" applyBorder="1"/>
    <xf numFmtId="187" fontId="2" fillId="0" borderId="9" xfId="0" applyNumberFormat="1" applyFont="1" applyBorder="1"/>
    <xf numFmtId="0" fontId="6" fillId="0" borderId="7" xfId="0" applyFont="1" applyBorder="1"/>
    <xf numFmtId="0" fontId="2" fillId="0" borderId="11" xfId="0" applyFont="1" applyBorder="1"/>
    <xf numFmtId="187" fontId="7" fillId="0" borderId="9" xfId="1" applyFont="1" applyBorder="1"/>
    <xf numFmtId="187" fontId="5" fillId="0" borderId="13" xfId="1" applyFont="1" applyBorder="1" applyAlignment="1">
      <alignment horizontal="right"/>
    </xf>
    <xf numFmtId="0" fontId="9" fillId="0" borderId="11" xfId="0" applyFont="1" applyBorder="1"/>
    <xf numFmtId="0" fontId="10" fillId="0" borderId="11" xfId="0" applyFont="1" applyBorder="1"/>
    <xf numFmtId="0" fontId="5" fillId="0" borderId="8" xfId="0" applyFont="1" applyBorder="1" applyAlignment="1">
      <alignment horizontal="right"/>
    </xf>
    <xf numFmtId="187" fontId="6" fillId="0" borderId="19" xfId="1" applyFont="1" applyBorder="1"/>
    <xf numFmtId="187" fontId="5" fillId="0" borderId="17" xfId="1" applyFont="1" applyBorder="1" applyAlignment="1">
      <alignment horizontal="right"/>
    </xf>
    <xf numFmtId="187" fontId="5" fillId="0" borderId="20" xfId="1" applyFont="1" applyBorder="1" applyAlignment="1">
      <alignment horizontal="right"/>
    </xf>
    <xf numFmtId="187" fontId="5" fillId="0" borderId="10" xfId="1" applyFont="1" applyBorder="1" applyAlignment="1">
      <alignment horizontal="right"/>
    </xf>
    <xf numFmtId="187" fontId="5" fillId="0" borderId="21" xfId="1" applyFont="1" applyBorder="1"/>
    <xf numFmtId="0" fontId="6" fillId="0" borderId="22" xfId="0" applyFont="1" applyBorder="1"/>
    <xf numFmtId="0" fontId="5" fillId="0" borderId="23" xfId="0" applyFont="1" applyBorder="1"/>
    <xf numFmtId="187" fontId="5" fillId="0" borderId="24" xfId="1" applyFont="1" applyBorder="1"/>
    <xf numFmtId="187" fontId="5" fillId="0" borderId="25" xfId="1" applyFont="1" applyBorder="1"/>
    <xf numFmtId="0" fontId="5" fillId="0" borderId="26" xfId="0" applyFont="1" applyBorder="1"/>
    <xf numFmtId="0" fontId="2" fillId="0" borderId="27" xfId="0" applyFont="1" applyBorder="1"/>
    <xf numFmtId="187" fontId="2" fillId="0" borderId="24" xfId="1" applyFont="1" applyBorder="1" applyAlignment="1">
      <alignment horizontal="right"/>
    </xf>
    <xf numFmtId="187" fontId="6" fillId="0" borderId="24" xfId="1" applyFont="1" applyBorder="1"/>
    <xf numFmtId="187" fontId="5" fillId="0" borderId="0" xfId="0" applyNumberFormat="1" applyFont="1" applyBorder="1"/>
    <xf numFmtId="0" fontId="5" fillId="0" borderId="0" xfId="0" applyFont="1" applyBorder="1"/>
    <xf numFmtId="187" fontId="6" fillId="0" borderId="28" xfId="1" applyFont="1" applyBorder="1"/>
    <xf numFmtId="187" fontId="5" fillId="0" borderId="0" xfId="1" applyFont="1"/>
    <xf numFmtId="187" fontId="6" fillId="0" borderId="0" xfId="1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7" xfId="0" applyFont="1" applyBorder="1"/>
    <xf numFmtId="187" fontId="3" fillId="0" borderId="16" xfId="1" applyFont="1" applyBorder="1" applyAlignment="1">
      <alignment horizontal="center"/>
    </xf>
    <xf numFmtId="0" fontId="12" fillId="0" borderId="9" xfId="0" applyFont="1" applyBorder="1"/>
    <xf numFmtId="187" fontId="3" fillId="0" borderId="8" xfId="1" applyFont="1" applyBorder="1" applyAlignment="1">
      <alignment horizontal="center"/>
    </xf>
    <xf numFmtId="0" fontId="13" fillId="0" borderId="9" xfId="0" applyFont="1" applyBorder="1"/>
    <xf numFmtId="187" fontId="13" fillId="0" borderId="8" xfId="1" applyFont="1" applyBorder="1" applyAlignment="1">
      <alignment horizontal="center"/>
    </xf>
    <xf numFmtId="0" fontId="13" fillId="0" borderId="0" xfId="0" applyFont="1"/>
    <xf numFmtId="187" fontId="13" fillId="2" borderId="8" xfId="1" applyFont="1" applyFill="1" applyBorder="1" applyAlignment="1">
      <alignment horizontal="center"/>
    </xf>
    <xf numFmtId="187" fontId="13" fillId="0" borderId="8" xfId="1" applyFont="1" applyFill="1" applyBorder="1" applyAlignment="1">
      <alignment horizontal="center"/>
    </xf>
    <xf numFmtId="0" fontId="13" fillId="0" borderId="10" xfId="0" applyFont="1" applyBorder="1"/>
    <xf numFmtId="187" fontId="13" fillId="0" borderId="36" xfId="1" applyFont="1" applyBorder="1" applyAlignment="1">
      <alignment horizontal="center"/>
    </xf>
    <xf numFmtId="0" fontId="13" fillId="0" borderId="33" xfId="0" applyFont="1" applyBorder="1"/>
    <xf numFmtId="187" fontId="13" fillId="0" borderId="39" xfId="1" applyFont="1" applyBorder="1" applyAlignment="1">
      <alignment horizontal="center"/>
    </xf>
    <xf numFmtId="187" fontId="13" fillId="0" borderId="0" xfId="1" applyFont="1" applyBorder="1" applyAlignment="1">
      <alignment horizontal="center"/>
    </xf>
    <xf numFmtId="188" fontId="13" fillId="0" borderId="0" xfId="0" applyNumberFormat="1" applyFont="1"/>
    <xf numFmtId="0" fontId="13" fillId="0" borderId="0" xfId="0" applyFont="1" applyAlignment="1">
      <alignment horizontal="center"/>
    </xf>
    <xf numFmtId="0" fontId="12" fillId="0" borderId="0" xfId="0" applyFont="1"/>
    <xf numFmtId="187" fontId="1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2" fillId="0" borderId="32" xfId="0" applyFont="1" applyBorder="1" applyAlignment="1">
      <alignment horizontal="center" vertical="center"/>
    </xf>
    <xf numFmtId="0" fontId="12" fillId="0" borderId="46" xfId="0" applyFont="1" applyBorder="1"/>
    <xf numFmtId="0" fontId="13" fillId="0" borderId="46" xfId="0" applyFont="1" applyBorder="1" applyAlignment="1">
      <alignment horizontal="center"/>
    </xf>
    <xf numFmtId="49" fontId="13" fillId="0" borderId="13" xfId="1" applyNumberFormat="1" applyFont="1" applyBorder="1" applyAlignment="1">
      <alignment horizontal="center"/>
    </xf>
    <xf numFmtId="49" fontId="13" fillId="0" borderId="9" xfId="1" applyNumberFormat="1" applyFont="1" applyBorder="1" applyAlignment="1">
      <alignment horizontal="center"/>
    </xf>
    <xf numFmtId="187" fontId="13" fillId="0" borderId="9" xfId="1" applyFont="1" applyBorder="1" applyAlignment="1">
      <alignment horizontal="center"/>
    </xf>
    <xf numFmtId="0" fontId="13" fillId="0" borderId="29" xfId="0" applyFont="1" applyBorder="1"/>
    <xf numFmtId="49" fontId="13" fillId="0" borderId="39" xfId="1" applyNumberFormat="1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Border="1"/>
    <xf numFmtId="49" fontId="13" fillId="0" borderId="0" xfId="1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87" fontId="12" fillId="0" borderId="53" xfId="1" applyFont="1" applyBorder="1" applyAlignment="1">
      <alignment horizontal="center"/>
    </xf>
    <xf numFmtId="187" fontId="13" fillId="0" borderId="0" xfId="1" applyFont="1" applyFill="1"/>
    <xf numFmtId="0" fontId="14" fillId="0" borderId="0" xfId="0" applyFont="1"/>
    <xf numFmtId="187" fontId="13" fillId="0" borderId="0" xfId="0" applyNumberFormat="1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16" fillId="0" borderId="0" xfId="0" applyFont="1"/>
    <xf numFmtId="0" fontId="8" fillId="0" borderId="5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0" borderId="55" xfId="0" applyFont="1" applyBorder="1" applyAlignment="1">
      <alignment horizontal="left"/>
    </xf>
    <xf numFmtId="0" fontId="17" fillId="0" borderId="55" xfId="0" applyFont="1" applyBorder="1" applyAlignment="1">
      <alignment horizontal="center"/>
    </xf>
    <xf numFmtId="187" fontId="16" fillId="0" borderId="55" xfId="1" applyFont="1" applyBorder="1"/>
    <xf numFmtId="187" fontId="16" fillId="0" borderId="30" xfId="1" applyFont="1" applyBorder="1"/>
    <xf numFmtId="187" fontId="16" fillId="0" borderId="58" xfId="1" applyFont="1" applyBorder="1"/>
    <xf numFmtId="0" fontId="16" fillId="0" borderId="9" xfId="0" applyFont="1" applyBorder="1" applyAlignment="1">
      <alignment horizontal="center"/>
    </xf>
    <xf numFmtId="0" fontId="8" fillId="0" borderId="9" xfId="0" applyFont="1" applyBorder="1" applyAlignment="1"/>
    <xf numFmtId="187" fontId="16" fillId="0" borderId="10" xfId="1" applyFont="1" applyBorder="1"/>
    <xf numFmtId="187" fontId="16" fillId="0" borderId="9" xfId="1" applyFont="1" applyBorder="1"/>
    <xf numFmtId="0" fontId="16" fillId="0" borderId="8" xfId="0" applyFont="1" applyBorder="1"/>
    <xf numFmtId="187" fontId="16" fillId="0" borderId="59" xfId="1" applyFont="1" applyBorder="1"/>
    <xf numFmtId="0" fontId="16" fillId="0" borderId="7" xfId="0" applyFont="1" applyBorder="1"/>
    <xf numFmtId="0" fontId="16" fillId="0" borderId="10" xfId="0" applyFont="1" applyBorder="1" applyAlignment="1">
      <alignment horizontal="center"/>
    </xf>
    <xf numFmtId="187" fontId="16" fillId="0" borderId="60" xfId="1" applyFont="1" applyBorder="1"/>
    <xf numFmtId="0" fontId="17" fillId="0" borderId="7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7" fontId="16" fillId="0" borderId="7" xfId="1" applyFont="1" applyBorder="1"/>
    <xf numFmtId="0" fontId="16" fillId="0" borderId="7" xfId="0" applyFont="1" applyBorder="1" applyAlignment="1"/>
    <xf numFmtId="0" fontId="16" fillId="0" borderId="9" xfId="0" applyFont="1" applyBorder="1" applyAlignment="1"/>
    <xf numFmtId="187" fontId="16" fillId="0" borderId="9" xfId="1" applyFont="1" applyBorder="1" applyAlignment="1">
      <alignment horizontal="center"/>
    </xf>
    <xf numFmtId="187" fontId="16" fillId="0" borderId="8" xfId="1" applyFont="1" applyBorder="1"/>
    <xf numFmtId="187" fontId="16" fillId="0" borderId="17" xfId="1" applyFont="1" applyBorder="1"/>
    <xf numFmtId="187" fontId="16" fillId="0" borderId="34" xfId="1" applyFont="1" applyBorder="1"/>
    <xf numFmtId="187" fontId="16" fillId="0" borderId="61" xfId="1" applyFont="1" applyBorder="1"/>
    <xf numFmtId="0" fontId="16" fillId="0" borderId="35" xfId="0" applyFont="1" applyBorder="1" applyAlignment="1"/>
    <xf numFmtId="0" fontId="16" fillId="0" borderId="10" xfId="0" applyFont="1" applyFill="1" applyBorder="1" applyAlignment="1">
      <alignment horizontal="center"/>
    </xf>
    <xf numFmtId="187" fontId="16" fillId="0" borderId="35" xfId="1" applyFont="1" applyBorder="1"/>
    <xf numFmtId="0" fontId="16" fillId="0" borderId="17" xfId="0" applyFont="1" applyBorder="1" applyAlignment="1">
      <alignment horizontal="center"/>
    </xf>
    <xf numFmtId="0" fontId="8" fillId="0" borderId="17" xfId="0" applyFont="1" applyBorder="1" applyAlignment="1"/>
    <xf numFmtId="0" fontId="16" fillId="0" borderId="20" xfId="0" applyFont="1" applyFill="1" applyBorder="1" applyAlignment="1">
      <alignment horizontal="center"/>
    </xf>
    <xf numFmtId="187" fontId="16" fillId="0" borderId="20" xfId="1" applyFont="1" applyBorder="1"/>
    <xf numFmtId="187" fontId="16" fillId="0" borderId="40" xfId="1" applyFont="1" applyBorder="1"/>
    <xf numFmtId="0" fontId="18" fillId="0" borderId="9" xfId="0" applyFont="1" applyBorder="1" applyAlignment="1">
      <alignment horizontal="center"/>
    </xf>
    <xf numFmtId="0" fontId="8" fillId="0" borderId="35" xfId="0" applyFont="1" applyBorder="1" applyAlignment="1"/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right"/>
    </xf>
    <xf numFmtId="0" fontId="16" fillId="0" borderId="62" xfId="0" applyFont="1" applyFill="1" applyBorder="1" applyAlignment="1">
      <alignment horizontal="center"/>
    </xf>
    <xf numFmtId="187" fontId="16" fillId="0" borderId="64" xfId="1" applyFont="1" applyBorder="1"/>
    <xf numFmtId="0" fontId="8" fillId="0" borderId="6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right" vertical="center"/>
    </xf>
    <xf numFmtId="187" fontId="8" fillId="0" borderId="46" xfId="0" applyNumberFormat="1" applyFont="1" applyBorder="1" applyAlignment="1">
      <alignment horizontal="center"/>
    </xf>
    <xf numFmtId="187" fontId="8" fillId="0" borderId="47" xfId="0" applyNumberFormat="1" applyFont="1" applyBorder="1" applyAlignment="1">
      <alignment horizontal="center"/>
    </xf>
    <xf numFmtId="187" fontId="8" fillId="0" borderId="68" xfId="0" applyNumberFormat="1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187" fontId="16" fillId="0" borderId="69" xfId="1" applyFont="1" applyBorder="1"/>
    <xf numFmtId="187" fontId="16" fillId="0" borderId="70" xfId="1" applyFont="1" applyBorder="1"/>
    <xf numFmtId="0" fontId="16" fillId="0" borderId="9" xfId="0" applyFont="1" applyBorder="1" applyAlignment="1">
      <alignment horizontal="left"/>
    </xf>
    <xf numFmtId="187" fontId="16" fillId="0" borderId="10" xfId="1" applyFont="1" applyBorder="1" applyAlignment="1">
      <alignment horizontal="center"/>
    </xf>
    <xf numFmtId="187" fontId="16" fillId="0" borderId="36" xfId="1" applyFont="1" applyBorder="1"/>
    <xf numFmtId="0" fontId="16" fillId="0" borderId="35" xfId="0" applyFont="1" applyBorder="1"/>
    <xf numFmtId="187" fontId="16" fillId="0" borderId="71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72" xfId="0" applyFont="1" applyBorder="1" applyAlignment="1">
      <alignment horizontal="right"/>
    </xf>
    <xf numFmtId="0" fontId="8" fillId="0" borderId="72" xfId="0" applyFont="1" applyBorder="1" applyAlignment="1">
      <alignment horizontal="center"/>
    </xf>
    <xf numFmtId="187" fontId="8" fillId="0" borderId="64" xfId="1" applyFont="1" applyBorder="1"/>
    <xf numFmtId="0" fontId="8" fillId="0" borderId="0" xfId="0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187" fontId="13" fillId="0" borderId="35" xfId="1" applyFont="1" applyFill="1" applyBorder="1" applyAlignment="1">
      <alignment horizontal="center"/>
    </xf>
    <xf numFmtId="187" fontId="13" fillId="0" borderId="21" xfId="1" applyFont="1" applyFill="1" applyBorder="1" applyAlignment="1">
      <alignment horizontal="center"/>
    </xf>
    <xf numFmtId="187" fontId="12" fillId="0" borderId="37" xfId="1" applyFont="1" applyFill="1" applyBorder="1" applyAlignment="1">
      <alignment horizontal="center"/>
    </xf>
    <xf numFmtId="187" fontId="12" fillId="0" borderId="38" xfId="1" applyFont="1" applyFill="1" applyBorder="1" applyAlignment="1">
      <alignment horizontal="center"/>
    </xf>
    <xf numFmtId="187" fontId="13" fillId="0" borderId="40" xfId="1" applyFont="1" applyFill="1" applyBorder="1" applyAlignment="1">
      <alignment horizontal="center"/>
    </xf>
    <xf numFmtId="187" fontId="13" fillId="0" borderId="41" xfId="1" applyFont="1" applyFill="1" applyBorder="1" applyAlignment="1">
      <alignment horizontal="center"/>
    </xf>
    <xf numFmtId="187" fontId="12" fillId="0" borderId="49" xfId="1" applyFont="1" applyFill="1" applyBorder="1" applyAlignment="1">
      <alignment horizontal="center"/>
    </xf>
    <xf numFmtId="187" fontId="12" fillId="0" borderId="50" xfId="1" applyFont="1" applyFill="1" applyBorder="1" applyAlignment="1">
      <alignment horizontal="center"/>
    </xf>
    <xf numFmtId="187" fontId="12" fillId="2" borderId="44" xfId="1" applyFont="1" applyFill="1" applyBorder="1" applyAlignment="1">
      <alignment horizontal="center"/>
    </xf>
    <xf numFmtId="187" fontId="12" fillId="2" borderId="45" xfId="1" applyFont="1" applyFill="1" applyBorder="1" applyAlignment="1">
      <alignment horizontal="center"/>
    </xf>
    <xf numFmtId="187" fontId="13" fillId="4" borderId="40" xfId="1" applyFont="1" applyFill="1" applyBorder="1" applyAlignment="1">
      <alignment horizontal="center"/>
    </xf>
    <xf numFmtId="187" fontId="13" fillId="4" borderId="41" xfId="1" applyFont="1" applyFill="1" applyBorder="1" applyAlignment="1">
      <alignment horizontal="center"/>
    </xf>
    <xf numFmtId="187" fontId="13" fillId="0" borderId="42" xfId="1" applyFont="1" applyFill="1" applyBorder="1" applyAlignment="1">
      <alignment horizontal="center"/>
    </xf>
    <xf numFmtId="187" fontId="13" fillId="0" borderId="43" xfId="1" applyFont="1" applyFill="1" applyBorder="1" applyAlignment="1">
      <alignment horizontal="center"/>
    </xf>
    <xf numFmtId="187" fontId="12" fillId="2" borderId="49" xfId="1" applyFont="1" applyFill="1" applyBorder="1" applyAlignment="1">
      <alignment horizontal="center"/>
    </xf>
    <xf numFmtId="187" fontId="12" fillId="2" borderId="50" xfId="1" applyFont="1" applyFill="1" applyBorder="1" applyAlignment="1">
      <alignment horizontal="center"/>
    </xf>
    <xf numFmtId="187" fontId="13" fillId="0" borderId="51" xfId="1" applyFont="1" applyFill="1" applyBorder="1" applyAlignment="1">
      <alignment horizontal="center"/>
    </xf>
    <xf numFmtId="187" fontId="13" fillId="0" borderId="52" xfId="1" applyFont="1" applyFill="1" applyBorder="1" applyAlignment="1">
      <alignment horizontal="center"/>
    </xf>
    <xf numFmtId="187" fontId="13" fillId="0" borderId="7" xfId="1" applyFont="1" applyFill="1" applyBorder="1" applyAlignment="1">
      <alignment horizontal="center"/>
    </xf>
    <xf numFmtId="187" fontId="13" fillId="0" borderId="13" xfId="1" applyFont="1" applyFill="1" applyBorder="1" applyAlignment="1">
      <alignment horizontal="center"/>
    </xf>
    <xf numFmtId="187" fontId="13" fillId="0" borderId="7" xfId="1" applyFont="1" applyBorder="1" applyAlignment="1">
      <alignment horizontal="center"/>
    </xf>
    <xf numFmtId="187" fontId="13" fillId="0" borderId="13" xfId="1" applyFont="1" applyBorder="1" applyAlignment="1">
      <alignment horizontal="center"/>
    </xf>
    <xf numFmtId="187" fontId="13" fillId="0" borderId="9" xfId="1" applyFont="1" applyBorder="1" applyAlignment="1">
      <alignment horizontal="center"/>
    </xf>
    <xf numFmtId="187" fontId="12" fillId="0" borderId="37" xfId="1" applyFont="1" applyBorder="1" applyAlignment="1">
      <alignment horizontal="center"/>
    </xf>
    <xf numFmtId="187" fontId="12" fillId="0" borderId="38" xfId="1" applyFont="1" applyBorder="1" applyAlignment="1">
      <alignment horizontal="center"/>
    </xf>
    <xf numFmtId="187" fontId="12" fillId="3" borderId="37" xfId="1" applyFont="1" applyFill="1" applyBorder="1" applyAlignment="1">
      <alignment horizontal="center"/>
    </xf>
    <xf numFmtId="187" fontId="12" fillId="3" borderId="38" xfId="1" applyFont="1" applyFill="1" applyBorder="1" applyAlignment="1">
      <alignment horizontal="center"/>
    </xf>
    <xf numFmtId="187" fontId="13" fillId="0" borderId="47" xfId="1" applyFont="1" applyBorder="1" applyAlignment="1">
      <alignment horizontal="center"/>
    </xf>
    <xf numFmtId="187" fontId="13" fillId="0" borderId="48" xfId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87" fontId="13" fillId="0" borderId="7" xfId="1" applyFont="1" applyBorder="1" applyAlignment="1"/>
    <xf numFmtId="187" fontId="13" fillId="0" borderId="13" xfId="1" applyFont="1" applyBorder="1" applyAlignment="1"/>
    <xf numFmtId="0" fontId="3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87" fontId="13" fillId="0" borderId="37" xfId="1" applyFont="1" applyBorder="1" applyAlignment="1">
      <alignment horizontal="center"/>
    </xf>
    <xf numFmtId="187" fontId="13" fillId="0" borderId="38" xfId="1" applyFont="1" applyBorder="1" applyAlignment="1">
      <alignment horizontal="center"/>
    </xf>
    <xf numFmtId="187" fontId="13" fillId="0" borderId="40" xfId="1" applyFont="1" applyBorder="1" applyAlignment="1">
      <alignment horizontal="center"/>
    </xf>
    <xf numFmtId="187" fontId="13" fillId="0" borderId="41" xfId="1" applyFont="1" applyBorder="1" applyAlignment="1">
      <alignment horizontal="center"/>
    </xf>
    <xf numFmtId="187" fontId="13" fillId="0" borderId="42" xfId="1" applyFont="1" applyBorder="1" applyAlignment="1">
      <alignment horizontal="center"/>
    </xf>
    <xf numFmtId="187" fontId="13" fillId="0" borderId="43" xfId="1" applyFont="1" applyBorder="1" applyAlignment="1">
      <alignment horizontal="center"/>
    </xf>
    <xf numFmtId="187" fontId="13" fillId="0" borderId="35" xfId="1" applyFont="1" applyBorder="1" applyAlignment="1">
      <alignment horizontal="center"/>
    </xf>
    <xf numFmtId="187" fontId="13" fillId="0" borderId="21" xfId="1" applyFont="1" applyBorder="1" applyAlignment="1">
      <alignment horizontal="center"/>
    </xf>
    <xf numFmtId="187" fontId="13" fillId="2" borderId="7" xfId="1" applyFont="1" applyFill="1" applyBorder="1" applyAlignment="1">
      <alignment horizontal="center"/>
    </xf>
    <xf numFmtId="187" fontId="13" fillId="2" borderId="13" xfId="1" applyFont="1" applyFill="1" applyBorder="1" applyAlignment="1">
      <alignment horizontal="center"/>
    </xf>
    <xf numFmtId="189" fontId="13" fillId="0" borderId="7" xfId="1" applyNumberFormat="1" applyFont="1" applyBorder="1" applyAlignment="1">
      <alignment horizontal="center"/>
    </xf>
    <xf numFmtId="189" fontId="13" fillId="0" borderId="13" xfId="1" applyNumberFormat="1" applyFont="1" applyBorder="1" applyAlignment="1">
      <alignment horizontal="center"/>
    </xf>
    <xf numFmtId="190" fontId="13" fillId="0" borderId="7" xfId="1" applyNumberFormat="1" applyFont="1" applyBorder="1" applyAlignment="1">
      <alignment horizontal="right"/>
    </xf>
    <xf numFmtId="190" fontId="13" fillId="0" borderId="13" xfId="1" applyNumberFormat="1" applyFont="1" applyBorder="1" applyAlignment="1">
      <alignment horizontal="right"/>
    </xf>
    <xf numFmtId="187" fontId="3" fillId="0" borderId="34" xfId="1" applyFont="1" applyBorder="1" applyAlignment="1">
      <alignment horizontal="center"/>
    </xf>
    <xf numFmtId="187" fontId="3" fillId="0" borderId="14" xfId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13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8" fillId="0" borderId="5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L9" sqref="L9"/>
    </sheetView>
  </sheetViews>
  <sheetFormatPr defaultRowHeight="23.25"/>
  <cols>
    <col min="1" max="3" width="9" style="1"/>
    <col min="4" max="4" width="16.125" style="1" customWidth="1"/>
    <col min="5" max="5" width="12.625" style="1" customWidth="1"/>
    <col min="6" max="6" width="13.125" style="1" customWidth="1"/>
    <col min="7" max="7" width="9" style="1"/>
    <col min="8" max="8" width="31.125" style="1" customWidth="1"/>
    <col min="9" max="9" width="13.25" style="1" customWidth="1"/>
    <col min="10" max="10" width="13.5" style="1" customWidth="1"/>
    <col min="11" max="16384" width="9" style="1"/>
  </cols>
  <sheetData>
    <row r="1" spans="1:10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24" thickBot="1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8" customFormat="1" ht="19.5" thickTop="1">
      <c r="A4" s="2" t="s">
        <v>3</v>
      </c>
      <c r="B4" s="3"/>
      <c r="C4" s="3"/>
      <c r="D4" s="3"/>
      <c r="E4" s="4"/>
      <c r="F4" s="5"/>
      <c r="G4" s="6" t="s">
        <v>3</v>
      </c>
      <c r="H4" s="3"/>
      <c r="I4" s="4"/>
      <c r="J4" s="7"/>
    </row>
    <row r="5" spans="1:10" s="8" customFormat="1" ht="19.5" thickBot="1">
      <c r="A5" s="9"/>
      <c r="B5" s="10" t="s">
        <v>4</v>
      </c>
      <c r="C5" s="10"/>
      <c r="D5" s="10"/>
      <c r="E5" s="11"/>
      <c r="F5" s="12">
        <v>109049032.77</v>
      </c>
      <c r="G5" s="13"/>
      <c r="H5" s="10" t="s">
        <v>4</v>
      </c>
      <c r="I5" s="11"/>
      <c r="J5" s="12">
        <v>109049032.77</v>
      </c>
    </row>
    <row r="6" spans="1:10" s="8" customFormat="1" ht="19.5" thickBot="1">
      <c r="A6" s="9"/>
      <c r="B6" s="10"/>
      <c r="C6" s="10"/>
      <c r="D6" s="10"/>
      <c r="E6" s="11"/>
      <c r="F6" s="14">
        <f>SUM(F5)</f>
        <v>109049032.77</v>
      </c>
      <c r="G6" s="13"/>
      <c r="H6" s="10"/>
      <c r="I6" s="11"/>
      <c r="J6" s="14">
        <f>SUM(J5)</f>
        <v>109049032.77</v>
      </c>
    </row>
    <row r="7" spans="1:10" s="8" customFormat="1" ht="19.5" thickTop="1">
      <c r="A7" s="15" t="s">
        <v>5</v>
      </c>
      <c r="B7" s="16"/>
      <c r="C7" s="10"/>
      <c r="D7" s="10"/>
      <c r="E7" s="17"/>
      <c r="F7" s="18"/>
      <c r="G7" s="19" t="s">
        <v>6</v>
      </c>
      <c r="H7" s="10"/>
      <c r="I7" s="20"/>
      <c r="J7" s="21"/>
    </row>
    <row r="8" spans="1:10" s="8" customFormat="1" ht="18.75">
      <c r="A8" s="9"/>
      <c r="B8" s="10" t="s">
        <v>7</v>
      </c>
      <c r="C8" s="10"/>
      <c r="D8" s="10"/>
      <c r="E8" s="17">
        <v>0</v>
      </c>
      <c r="F8" s="18"/>
      <c r="G8" s="19"/>
      <c r="H8" s="10" t="s">
        <v>8</v>
      </c>
      <c r="I8" s="17">
        <v>1736197.96</v>
      </c>
      <c r="J8" s="22"/>
    </row>
    <row r="9" spans="1:10" s="8" customFormat="1" ht="18.75">
      <c r="A9" s="9"/>
      <c r="B9" s="10" t="s">
        <v>9</v>
      </c>
      <c r="C9" s="10"/>
      <c r="D9" s="10"/>
      <c r="E9" s="17">
        <v>567000</v>
      </c>
      <c r="F9" s="18"/>
      <c r="G9" s="23"/>
      <c r="H9" s="24" t="s">
        <v>10</v>
      </c>
      <c r="I9" s="17">
        <v>1970447.53</v>
      </c>
      <c r="J9" s="25"/>
    </row>
    <row r="10" spans="1:10" s="8" customFormat="1" ht="18.75">
      <c r="A10" s="9"/>
      <c r="B10" s="10" t="s">
        <v>11</v>
      </c>
      <c r="C10" s="10" t="s">
        <v>12</v>
      </c>
      <c r="D10" s="26" t="s">
        <v>13</v>
      </c>
      <c r="E10" s="27">
        <v>1393663.13</v>
      </c>
      <c r="F10" s="18"/>
      <c r="G10" s="13"/>
      <c r="H10" s="10" t="s">
        <v>14</v>
      </c>
      <c r="I10" s="17">
        <v>1842250</v>
      </c>
      <c r="J10" s="11"/>
    </row>
    <row r="11" spans="1:10" s="8" customFormat="1" ht="18.75">
      <c r="A11" s="9"/>
      <c r="B11" s="10" t="s">
        <v>15</v>
      </c>
      <c r="C11" s="10" t="s">
        <v>12</v>
      </c>
      <c r="D11" s="26" t="s">
        <v>16</v>
      </c>
      <c r="E11" s="17">
        <v>11748402.24</v>
      </c>
      <c r="F11" s="18"/>
      <c r="G11" s="13"/>
      <c r="H11" s="10" t="s">
        <v>17</v>
      </c>
      <c r="I11" s="17">
        <v>94900.78</v>
      </c>
      <c r="J11" s="11"/>
    </row>
    <row r="12" spans="1:10" s="8" customFormat="1" ht="19.5" thickBot="1">
      <c r="A12" s="9"/>
      <c r="B12" s="10" t="s">
        <v>18</v>
      </c>
      <c r="C12" s="10" t="s">
        <v>12</v>
      </c>
      <c r="D12" s="26" t="s">
        <v>19</v>
      </c>
      <c r="E12" s="17">
        <v>44850340.210000001</v>
      </c>
      <c r="F12" s="18"/>
      <c r="G12" s="13"/>
      <c r="H12" s="10" t="s">
        <v>20</v>
      </c>
      <c r="I12" s="28">
        <v>567000</v>
      </c>
      <c r="J12" s="29">
        <f>SUM(I8:I12)</f>
        <v>6210796.2700000005</v>
      </c>
    </row>
    <row r="13" spans="1:10" s="8" customFormat="1" ht="18.75">
      <c r="A13" s="9"/>
      <c r="B13" s="10" t="s">
        <v>18</v>
      </c>
      <c r="C13" s="10" t="s">
        <v>12</v>
      </c>
      <c r="D13" s="26" t="s">
        <v>21</v>
      </c>
      <c r="E13" s="17">
        <v>627029.4</v>
      </c>
      <c r="F13" s="30"/>
      <c r="G13" s="13"/>
      <c r="H13" s="10"/>
      <c r="I13" s="31"/>
      <c r="J13" s="32"/>
    </row>
    <row r="14" spans="1:10" s="8" customFormat="1" ht="18.75">
      <c r="A14" s="9"/>
      <c r="B14" s="10" t="s">
        <v>18</v>
      </c>
      <c r="C14" s="10" t="s">
        <v>12</v>
      </c>
      <c r="D14" s="26" t="s">
        <v>22</v>
      </c>
      <c r="E14" s="12">
        <v>822547.96</v>
      </c>
      <c r="F14" s="30"/>
      <c r="G14" s="33" t="s">
        <v>23</v>
      </c>
      <c r="H14" s="24"/>
      <c r="I14" s="31"/>
      <c r="J14" s="21"/>
    </row>
    <row r="15" spans="1:10" s="8" customFormat="1" ht="18.75">
      <c r="A15" s="9"/>
      <c r="B15" s="10" t="s">
        <v>18</v>
      </c>
      <c r="C15" s="10" t="s">
        <v>12</v>
      </c>
      <c r="D15" s="26" t="s">
        <v>24</v>
      </c>
      <c r="E15" s="17">
        <v>157011.53</v>
      </c>
      <c r="F15" s="17"/>
      <c r="G15" s="33"/>
      <c r="H15" s="34" t="s">
        <v>25</v>
      </c>
      <c r="I15" s="31">
        <v>23546273.68</v>
      </c>
      <c r="J15" s="21"/>
    </row>
    <row r="16" spans="1:10" s="8" customFormat="1" ht="19.5" thickBot="1">
      <c r="A16" s="9"/>
      <c r="B16" s="10" t="s">
        <v>26</v>
      </c>
      <c r="C16" s="10" t="s">
        <v>12</v>
      </c>
      <c r="D16" s="26" t="s">
        <v>27</v>
      </c>
      <c r="E16" s="28">
        <v>2289248.04</v>
      </c>
      <c r="F16" s="35">
        <f>SUM(E8:E16)</f>
        <v>62455242.509999998</v>
      </c>
      <c r="G16" s="23" t="s">
        <v>28</v>
      </c>
      <c r="H16" s="10" t="s">
        <v>29</v>
      </c>
      <c r="I16" s="28">
        <v>3237635.89</v>
      </c>
      <c r="J16" s="25"/>
    </row>
    <row r="17" spans="1:10" s="8" customFormat="1" ht="18.75">
      <c r="A17" s="9"/>
      <c r="B17" s="10"/>
      <c r="C17" s="10"/>
      <c r="D17" s="26"/>
      <c r="E17" s="17"/>
      <c r="F17" s="35"/>
      <c r="G17" s="13"/>
      <c r="H17" s="16" t="s">
        <v>30</v>
      </c>
      <c r="I17" s="31"/>
      <c r="J17" s="36">
        <f>SUM(I15:I16)</f>
        <v>26783909.57</v>
      </c>
    </row>
    <row r="18" spans="1:10" s="8" customFormat="1" ht="18.75">
      <c r="A18" s="37" t="s">
        <v>31</v>
      </c>
      <c r="B18" s="10"/>
      <c r="C18" s="10"/>
      <c r="D18" s="10"/>
      <c r="E18" s="20"/>
      <c r="F18" s="22"/>
      <c r="G18" s="38"/>
      <c r="H18" s="34" t="s">
        <v>32</v>
      </c>
      <c r="I18" s="31">
        <v>40743357.619999997</v>
      </c>
      <c r="J18" s="11"/>
    </row>
    <row r="19" spans="1:10" s="8" customFormat="1" ht="18.75">
      <c r="A19" s="37"/>
      <c r="B19" s="10" t="s">
        <v>33</v>
      </c>
      <c r="C19" s="10"/>
      <c r="D19" s="10"/>
      <c r="E19" s="17">
        <v>571.61</v>
      </c>
      <c r="F19" s="22"/>
      <c r="G19" s="38"/>
      <c r="H19" s="10" t="s">
        <v>34</v>
      </c>
      <c r="I19" s="39">
        <v>9712907.6699999999</v>
      </c>
      <c r="J19" s="18"/>
    </row>
    <row r="20" spans="1:10" s="8" customFormat="1" ht="18.75">
      <c r="A20" s="9"/>
      <c r="B20" s="10" t="s">
        <v>35</v>
      </c>
      <c r="C20" s="10"/>
      <c r="D20" s="10"/>
      <c r="E20" s="17">
        <v>255178.18</v>
      </c>
      <c r="F20" s="40"/>
      <c r="G20" s="41" t="s">
        <v>28</v>
      </c>
      <c r="H20" s="10" t="s">
        <v>36</v>
      </c>
      <c r="I20" s="39">
        <v>1257720</v>
      </c>
      <c r="J20" s="18"/>
    </row>
    <row r="21" spans="1:10" s="8" customFormat="1" ht="18.75">
      <c r="A21" s="9"/>
      <c r="B21" s="10" t="s">
        <v>37</v>
      </c>
      <c r="C21" s="10"/>
      <c r="D21" s="10"/>
      <c r="E21" s="17">
        <v>0</v>
      </c>
      <c r="F21" s="40"/>
      <c r="G21" s="13"/>
      <c r="H21" s="10" t="s">
        <v>38</v>
      </c>
      <c r="I21" s="17">
        <v>25500</v>
      </c>
      <c r="J21" s="18"/>
    </row>
    <row r="22" spans="1:10" s="8" customFormat="1" ht="18.75">
      <c r="A22" s="9"/>
      <c r="B22" s="10" t="s">
        <v>39</v>
      </c>
      <c r="C22" s="10"/>
      <c r="D22" s="10"/>
      <c r="E22" s="17">
        <v>91331.8</v>
      </c>
      <c r="F22" s="35"/>
      <c r="G22" s="13"/>
      <c r="H22" s="10" t="s">
        <v>40</v>
      </c>
      <c r="I22" s="17">
        <v>99851.8</v>
      </c>
      <c r="J22" s="18"/>
    </row>
    <row r="23" spans="1:10" s="8" customFormat="1" ht="19.5" thickBot="1">
      <c r="A23" s="9"/>
      <c r="B23" s="10" t="s">
        <v>41</v>
      </c>
      <c r="C23" s="10"/>
      <c r="D23" s="10"/>
      <c r="E23" s="17">
        <v>6920</v>
      </c>
      <c r="F23" s="35"/>
      <c r="G23" s="42"/>
      <c r="H23" s="10" t="s">
        <v>42</v>
      </c>
      <c r="I23" s="28">
        <v>55740</v>
      </c>
      <c r="J23" s="18"/>
    </row>
    <row r="24" spans="1:10" s="8" customFormat="1" ht="19.5" thickBot="1">
      <c r="A24" s="9"/>
      <c r="B24" s="10" t="s">
        <v>43</v>
      </c>
      <c r="C24" s="10"/>
      <c r="D24" s="10"/>
      <c r="E24" s="31">
        <v>1600</v>
      </c>
      <c r="F24" s="18"/>
      <c r="G24" s="42"/>
      <c r="H24" s="43" t="s">
        <v>44</v>
      </c>
      <c r="I24" s="44">
        <f>SUM(I18:I23)</f>
        <v>51895077.089999996</v>
      </c>
      <c r="J24" s="18"/>
    </row>
    <row r="25" spans="1:10" s="8" customFormat="1" ht="18.75">
      <c r="A25" s="9"/>
      <c r="B25" s="10" t="s">
        <v>45</v>
      </c>
      <c r="C25" s="10"/>
      <c r="D25" s="10"/>
      <c r="E25" s="17">
        <v>913650</v>
      </c>
      <c r="F25" s="35">
        <f>SUM(E19:E25)</f>
        <v>1269251.5899999999</v>
      </c>
      <c r="G25" s="41" t="s">
        <v>46</v>
      </c>
      <c r="H25" s="10" t="s">
        <v>47</v>
      </c>
      <c r="I25" s="45">
        <v>21103720</v>
      </c>
      <c r="J25" s="18"/>
    </row>
    <row r="26" spans="1:10" s="8" customFormat="1" ht="18.75">
      <c r="A26" s="37"/>
      <c r="B26" s="10"/>
      <c r="C26" s="10"/>
      <c r="D26" s="10"/>
      <c r="E26" s="20"/>
      <c r="F26" s="18"/>
      <c r="G26" s="42"/>
      <c r="H26" s="10" t="s">
        <v>48</v>
      </c>
      <c r="I26" s="46">
        <v>61568.83</v>
      </c>
      <c r="J26" s="18"/>
    </row>
    <row r="27" spans="1:10" s="8" customFormat="1" ht="18.75">
      <c r="A27" s="9"/>
      <c r="B27" s="10"/>
      <c r="C27" s="10"/>
      <c r="D27" s="10"/>
      <c r="E27" s="27"/>
      <c r="F27" s="18"/>
      <c r="G27" s="13"/>
      <c r="H27" s="10" t="s">
        <v>49</v>
      </c>
      <c r="I27" s="47">
        <v>0</v>
      </c>
      <c r="J27" s="48"/>
    </row>
    <row r="28" spans="1:10" s="8" customFormat="1" ht="18.75">
      <c r="A28" s="49"/>
      <c r="B28" s="50" t="s">
        <v>50</v>
      </c>
      <c r="C28" s="50"/>
      <c r="D28" s="50"/>
      <c r="E28" s="51"/>
      <c r="F28" s="52"/>
      <c r="G28" s="53"/>
      <c r="H28" s="54" t="s">
        <v>51</v>
      </c>
      <c r="I28" s="55">
        <f>SUM(I25:I27)</f>
        <v>21165288.829999998</v>
      </c>
      <c r="J28" s="56">
        <f>I24-I28</f>
        <v>30729788.259999998</v>
      </c>
    </row>
    <row r="29" spans="1:10" s="8" customFormat="1" ht="19.5" thickBot="1">
      <c r="B29" s="57"/>
      <c r="C29" s="57"/>
      <c r="D29" s="57"/>
      <c r="E29" s="58"/>
      <c r="F29" s="59">
        <f>SUM(F16:F28)</f>
        <v>63724494.099999994</v>
      </c>
      <c r="G29" s="58"/>
      <c r="I29" s="60"/>
      <c r="J29" s="59">
        <f>SUM(J12:J28)</f>
        <v>63724494.099999994</v>
      </c>
    </row>
    <row r="30" spans="1:10" s="8" customFormat="1" ht="19.5" thickTop="1">
      <c r="B30" s="57"/>
      <c r="C30" s="57"/>
      <c r="D30" s="57"/>
      <c r="E30" s="58"/>
      <c r="F30" s="61"/>
      <c r="G30" s="58"/>
      <c r="I30" s="60"/>
      <c r="J30" s="61"/>
    </row>
    <row r="31" spans="1:10" s="62" customFormat="1" ht="18.75">
      <c r="A31" s="62" t="s">
        <v>52</v>
      </c>
      <c r="C31" s="63" t="s">
        <v>53</v>
      </c>
      <c r="D31" s="64" t="s">
        <v>52</v>
      </c>
      <c r="F31" s="64" t="s">
        <v>54</v>
      </c>
      <c r="G31" s="181" t="s">
        <v>55</v>
      </c>
      <c r="H31" s="181"/>
      <c r="I31" s="181"/>
      <c r="J31" s="181"/>
    </row>
    <row r="32" spans="1:10" s="62" customFormat="1" ht="18.75">
      <c r="A32" s="180" t="s">
        <v>56</v>
      </c>
      <c r="B32" s="180"/>
      <c r="C32" s="180"/>
      <c r="D32" s="180" t="s">
        <v>57</v>
      </c>
      <c r="E32" s="180"/>
      <c r="F32" s="180"/>
      <c r="G32" s="181" t="s">
        <v>58</v>
      </c>
      <c r="H32" s="181"/>
      <c r="I32" s="181"/>
      <c r="J32" s="181"/>
    </row>
    <row r="33" spans="1:10" s="62" customFormat="1" ht="18.75">
      <c r="A33" s="180" t="s">
        <v>59</v>
      </c>
      <c r="B33" s="180"/>
      <c r="C33" s="180"/>
      <c r="D33" s="180" t="s">
        <v>60</v>
      </c>
      <c r="E33" s="180"/>
      <c r="F33" s="180"/>
      <c r="G33" s="181" t="s">
        <v>61</v>
      </c>
      <c r="H33" s="181"/>
      <c r="I33" s="181"/>
      <c r="J33" s="181"/>
    </row>
  </sheetData>
  <mergeCells count="10">
    <mergeCell ref="A33:C33"/>
    <mergeCell ref="D33:F33"/>
    <mergeCell ref="G33:J33"/>
    <mergeCell ref="A1:J1"/>
    <mergeCell ref="A2:J2"/>
    <mergeCell ref="A3:J3"/>
    <mergeCell ref="G31:J31"/>
    <mergeCell ref="A32:C32"/>
    <mergeCell ref="D32:F32"/>
    <mergeCell ref="G32:J32"/>
  </mergeCells>
  <pageMargins left="0.16" right="0.15" top="0.11" bottom="0.16" header="0.11" footer="0.16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opLeftCell="A4" workbookViewId="0">
      <selection activeCell="J5" sqref="J5"/>
    </sheetView>
  </sheetViews>
  <sheetFormatPr defaultRowHeight="23.25"/>
  <cols>
    <col min="1" max="1" width="30.25" style="1" customWidth="1"/>
    <col min="2" max="4" width="9" style="1"/>
    <col min="5" max="5" width="9" style="87"/>
    <col min="6" max="6" width="6.5" style="87" customWidth="1"/>
    <col min="7" max="7" width="9" style="1"/>
    <col min="8" max="8" width="9" style="87"/>
    <col min="9" max="16384" width="9" style="1"/>
  </cols>
  <sheetData>
    <row r="1" spans="1:8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>
      <c r="A2" s="241" t="s">
        <v>62</v>
      </c>
      <c r="B2" s="241"/>
      <c r="C2" s="241"/>
      <c r="D2" s="241"/>
      <c r="E2" s="241"/>
      <c r="F2" s="241"/>
      <c r="G2" s="241"/>
      <c r="H2" s="241"/>
    </row>
    <row r="3" spans="1:8">
      <c r="A3" s="242" t="s">
        <v>63</v>
      </c>
      <c r="B3" s="242"/>
      <c r="C3" s="242"/>
      <c r="D3" s="242"/>
      <c r="E3" s="242"/>
      <c r="F3" s="242"/>
      <c r="G3" s="242"/>
      <c r="H3" s="242"/>
    </row>
    <row r="4" spans="1:8">
      <c r="A4" s="218" t="s">
        <v>64</v>
      </c>
      <c r="B4" s="218" t="s">
        <v>65</v>
      </c>
      <c r="C4" s="218"/>
      <c r="D4" s="218" t="s">
        <v>66</v>
      </c>
      <c r="E4" s="218"/>
      <c r="F4" s="65" t="s">
        <v>67</v>
      </c>
      <c r="G4" s="219" t="s">
        <v>68</v>
      </c>
      <c r="H4" s="220"/>
    </row>
    <row r="5" spans="1:8">
      <c r="A5" s="218"/>
      <c r="B5" s="218"/>
      <c r="C5" s="218"/>
      <c r="D5" s="218"/>
      <c r="E5" s="218"/>
      <c r="F5" s="66" t="s">
        <v>69</v>
      </c>
      <c r="G5" s="221" t="s">
        <v>70</v>
      </c>
      <c r="H5" s="222"/>
    </row>
    <row r="6" spans="1:8">
      <c r="A6" s="218"/>
      <c r="B6" s="67" t="s">
        <v>71</v>
      </c>
      <c r="C6" s="67" t="s">
        <v>72</v>
      </c>
      <c r="D6" s="67" t="s">
        <v>71</v>
      </c>
      <c r="E6" s="67" t="s">
        <v>72</v>
      </c>
      <c r="F6" s="68"/>
      <c r="G6" s="67" t="s">
        <v>71</v>
      </c>
      <c r="H6" s="67" t="s">
        <v>72</v>
      </c>
    </row>
    <row r="7" spans="1:8">
      <c r="A7" s="69" t="s">
        <v>73</v>
      </c>
      <c r="B7" s="237"/>
      <c r="C7" s="238"/>
      <c r="D7" s="237"/>
      <c r="E7" s="238"/>
      <c r="F7" s="70"/>
      <c r="G7" s="237"/>
      <c r="H7" s="238"/>
    </row>
    <row r="8" spans="1:8">
      <c r="A8" s="71" t="s">
        <v>74</v>
      </c>
      <c r="B8" s="239"/>
      <c r="C8" s="240"/>
      <c r="D8" s="239"/>
      <c r="E8" s="240"/>
      <c r="F8" s="72"/>
      <c r="G8" s="239"/>
      <c r="H8" s="240"/>
    </row>
    <row r="9" spans="1:8" s="75" customFormat="1" ht="21">
      <c r="A9" s="73" t="s">
        <v>75</v>
      </c>
      <c r="B9" s="205">
        <v>154000</v>
      </c>
      <c r="C9" s="206"/>
      <c r="D9" s="205">
        <v>123198.85</v>
      </c>
      <c r="E9" s="206">
        <v>80</v>
      </c>
      <c r="F9" s="74" t="s">
        <v>76</v>
      </c>
      <c r="G9" s="233">
        <f>D9-B9</f>
        <v>-30801.149999999994</v>
      </c>
      <c r="H9" s="234"/>
    </row>
    <row r="10" spans="1:8" s="75" customFormat="1" ht="21">
      <c r="A10" s="73" t="s">
        <v>77</v>
      </c>
      <c r="B10" s="205">
        <v>14000</v>
      </c>
      <c r="C10" s="206"/>
      <c r="D10" s="205">
        <v>122922</v>
      </c>
      <c r="E10" s="206" t="s">
        <v>78</v>
      </c>
      <c r="F10" s="74" t="s">
        <v>67</v>
      </c>
      <c r="G10" s="235">
        <f>D10-B10</f>
        <v>108922</v>
      </c>
      <c r="H10" s="236"/>
    </row>
    <row r="11" spans="1:8" s="75" customFormat="1" ht="21">
      <c r="A11" s="73" t="s">
        <v>79</v>
      </c>
      <c r="B11" s="205">
        <v>210000</v>
      </c>
      <c r="C11" s="206"/>
      <c r="D11" s="205">
        <v>403086.22</v>
      </c>
      <c r="E11" s="206" t="s">
        <v>80</v>
      </c>
      <c r="F11" s="74" t="s">
        <v>67</v>
      </c>
      <c r="G11" s="205">
        <f t="shared" ref="G11:G16" si="0">D11-B11</f>
        <v>193086.21999999997</v>
      </c>
      <c r="H11" s="206"/>
    </row>
    <row r="12" spans="1:8" s="75" customFormat="1" ht="21">
      <c r="A12" s="73" t="s">
        <v>81</v>
      </c>
      <c r="B12" s="231"/>
      <c r="C12" s="232"/>
      <c r="D12" s="231"/>
      <c r="E12" s="232"/>
      <c r="F12" s="76"/>
      <c r="G12" s="231"/>
      <c r="H12" s="232"/>
    </row>
    <row r="13" spans="1:8" s="75" customFormat="1" ht="21">
      <c r="A13" s="73" t="s">
        <v>82</v>
      </c>
      <c r="B13" s="203">
        <v>80000</v>
      </c>
      <c r="C13" s="204"/>
      <c r="D13" s="203">
        <v>302150</v>
      </c>
      <c r="E13" s="204">
        <v>17</v>
      </c>
      <c r="F13" s="77" t="s">
        <v>67</v>
      </c>
      <c r="G13" s="203">
        <f t="shared" si="0"/>
        <v>222150</v>
      </c>
      <c r="H13" s="204"/>
    </row>
    <row r="14" spans="1:8" s="75" customFormat="1" ht="21">
      <c r="A14" s="73" t="s">
        <v>83</v>
      </c>
      <c r="B14" s="231"/>
      <c r="C14" s="232"/>
      <c r="D14" s="231"/>
      <c r="E14" s="232"/>
      <c r="F14" s="76"/>
      <c r="G14" s="231"/>
      <c r="H14" s="232"/>
    </row>
    <row r="15" spans="1:8" s="75" customFormat="1" ht="21">
      <c r="A15" s="73" t="s">
        <v>84</v>
      </c>
      <c r="B15" s="205">
        <v>19542000</v>
      </c>
      <c r="C15" s="206"/>
      <c r="D15" s="205">
        <v>22390839.07</v>
      </c>
      <c r="E15" s="206" t="s">
        <v>85</v>
      </c>
      <c r="F15" s="74" t="s">
        <v>67</v>
      </c>
      <c r="G15" s="205">
        <f t="shared" si="0"/>
        <v>2848839.0700000003</v>
      </c>
      <c r="H15" s="206"/>
    </row>
    <row r="16" spans="1:8" s="75" customFormat="1" ht="21.75" thickBot="1">
      <c r="A16" s="78" t="s">
        <v>86</v>
      </c>
      <c r="B16" s="229">
        <v>21100000</v>
      </c>
      <c r="C16" s="230"/>
      <c r="D16" s="229">
        <v>27508011</v>
      </c>
      <c r="E16" s="230" t="s">
        <v>78</v>
      </c>
      <c r="F16" s="79" t="s">
        <v>67</v>
      </c>
      <c r="G16" s="205">
        <f t="shared" si="0"/>
        <v>6408011</v>
      </c>
      <c r="H16" s="206"/>
    </row>
    <row r="17" spans="1:8" s="75" customFormat="1" ht="21.75" thickBot="1">
      <c r="A17" s="80" t="s">
        <v>87</v>
      </c>
      <c r="B17" s="223">
        <f>SUM(B9:B16)</f>
        <v>41100000</v>
      </c>
      <c r="C17" s="224"/>
      <c r="D17" s="223">
        <f>SUM(D9:D16)</f>
        <v>50850207.140000001</v>
      </c>
      <c r="E17" s="224">
        <v>25</v>
      </c>
      <c r="F17" s="81" t="s">
        <v>67</v>
      </c>
      <c r="G17" s="223">
        <f>D17-B17</f>
        <v>9750207.1400000006</v>
      </c>
      <c r="H17" s="224"/>
    </row>
    <row r="18" spans="1:8" s="75" customFormat="1" ht="21">
      <c r="A18" s="75" t="s">
        <v>88</v>
      </c>
      <c r="D18" s="225">
        <v>3209150.68</v>
      </c>
      <c r="E18" s="226"/>
      <c r="F18" s="82"/>
      <c r="G18" s="83"/>
      <c r="H18" s="84"/>
    </row>
    <row r="19" spans="1:8" s="75" customFormat="1" ht="21.75" thickBot="1">
      <c r="A19" s="75" t="s">
        <v>89</v>
      </c>
      <c r="D19" s="227">
        <v>14157000</v>
      </c>
      <c r="E19" s="228" t="s">
        <v>78</v>
      </c>
      <c r="F19" s="82"/>
      <c r="G19" s="83"/>
      <c r="H19" s="84"/>
    </row>
    <row r="20" spans="1:8" s="75" customFormat="1" ht="21.75" thickBot="1">
      <c r="A20" s="85" t="s">
        <v>90</v>
      </c>
      <c r="D20" s="193">
        <f>D17+D18+D19</f>
        <v>68216357.819999993</v>
      </c>
      <c r="E20" s="194">
        <v>46</v>
      </c>
      <c r="F20" s="86"/>
      <c r="H20" s="84"/>
    </row>
    <row r="21" spans="1:8" s="75" customFormat="1" ht="24" thickTop="1">
      <c r="A21" s="85"/>
      <c r="D21" s="1"/>
      <c r="E21" s="87"/>
      <c r="F21" s="86"/>
      <c r="H21" s="84"/>
    </row>
    <row r="23" spans="1:8">
      <c r="A23" s="75" t="s">
        <v>91</v>
      </c>
      <c r="B23" s="88" t="s">
        <v>52</v>
      </c>
      <c r="C23" s="75"/>
      <c r="D23" s="75"/>
      <c r="E23" s="84"/>
      <c r="F23" s="84"/>
      <c r="G23" s="75" t="s">
        <v>54</v>
      </c>
    </row>
    <row r="24" spans="1:8">
      <c r="A24" s="75" t="s">
        <v>92</v>
      </c>
      <c r="C24" s="184" t="s">
        <v>93</v>
      </c>
      <c r="D24" s="184"/>
      <c r="E24" s="184"/>
      <c r="F24" s="184"/>
    </row>
    <row r="25" spans="1:8">
      <c r="A25" s="75" t="s">
        <v>94</v>
      </c>
      <c r="C25" s="184" t="s">
        <v>60</v>
      </c>
      <c r="D25" s="184"/>
      <c r="E25" s="184"/>
      <c r="F25" s="184"/>
    </row>
    <row r="26" spans="1:8">
      <c r="C26" s="89"/>
      <c r="D26" s="89"/>
      <c r="E26" s="89"/>
      <c r="F26" s="89"/>
    </row>
    <row r="27" spans="1:8">
      <c r="B27" s="88"/>
      <c r="C27" s="75"/>
      <c r="D27" s="75"/>
      <c r="E27" s="84"/>
      <c r="F27" s="84"/>
      <c r="G27" s="75"/>
    </row>
    <row r="28" spans="1:8">
      <c r="C28" s="184"/>
      <c r="D28" s="184"/>
      <c r="E28" s="184"/>
      <c r="F28" s="184"/>
    </row>
    <row r="29" spans="1:8">
      <c r="C29" s="184"/>
      <c r="D29" s="184"/>
      <c r="E29" s="184"/>
      <c r="F29" s="184"/>
    </row>
    <row r="30" spans="1:8">
      <c r="A30" s="75" t="s">
        <v>95</v>
      </c>
      <c r="B30" s="88" t="s">
        <v>52</v>
      </c>
      <c r="C30" s="75"/>
      <c r="D30" s="75"/>
      <c r="E30" s="84"/>
      <c r="F30" s="84"/>
      <c r="G30" s="75" t="s">
        <v>96</v>
      </c>
    </row>
    <row r="31" spans="1:8">
      <c r="A31" s="75" t="s">
        <v>97</v>
      </c>
      <c r="B31" s="75"/>
      <c r="C31" s="184" t="s">
        <v>98</v>
      </c>
      <c r="D31" s="184"/>
      <c r="E31" s="184"/>
      <c r="F31" s="184"/>
      <c r="G31" s="75"/>
    </row>
    <row r="32" spans="1:8">
      <c r="A32" s="75" t="s">
        <v>99</v>
      </c>
      <c r="B32" s="184" t="s">
        <v>100</v>
      </c>
      <c r="C32" s="184"/>
      <c r="D32" s="184"/>
      <c r="E32" s="184"/>
      <c r="F32" s="184"/>
      <c r="G32" s="184"/>
    </row>
    <row r="33" spans="1:8">
      <c r="B33" s="75"/>
      <c r="C33" s="184"/>
      <c r="D33" s="184"/>
      <c r="E33" s="184"/>
      <c r="F33" s="184"/>
      <c r="G33" s="75"/>
    </row>
    <row r="34" spans="1:8">
      <c r="B34" s="184"/>
      <c r="C34" s="184"/>
      <c r="D34" s="184"/>
      <c r="E34" s="184"/>
      <c r="F34" s="184"/>
      <c r="G34" s="184"/>
    </row>
    <row r="35" spans="1:8">
      <c r="A35" s="217" t="s">
        <v>101</v>
      </c>
      <c r="B35" s="217"/>
      <c r="C35" s="217"/>
      <c r="D35" s="217"/>
      <c r="E35" s="217"/>
      <c r="F35" s="217"/>
      <c r="G35" s="217"/>
      <c r="H35" s="217"/>
    </row>
    <row r="36" spans="1:8">
      <c r="A36" s="218" t="s">
        <v>64</v>
      </c>
      <c r="B36" s="218" t="s">
        <v>65</v>
      </c>
      <c r="C36" s="218"/>
      <c r="D36" s="218" t="s">
        <v>102</v>
      </c>
      <c r="E36" s="218"/>
      <c r="F36" s="65" t="s">
        <v>67</v>
      </c>
      <c r="G36" s="219" t="s">
        <v>68</v>
      </c>
      <c r="H36" s="220"/>
    </row>
    <row r="37" spans="1:8">
      <c r="A37" s="218"/>
      <c r="B37" s="218"/>
      <c r="C37" s="218"/>
      <c r="D37" s="218"/>
      <c r="E37" s="218"/>
      <c r="F37" s="90" t="s">
        <v>69</v>
      </c>
      <c r="G37" s="221" t="s">
        <v>70</v>
      </c>
      <c r="H37" s="222"/>
    </row>
    <row r="38" spans="1:8">
      <c r="A38" s="218"/>
      <c r="B38" s="67" t="s">
        <v>71</v>
      </c>
      <c r="C38" s="67" t="s">
        <v>72</v>
      </c>
      <c r="D38" s="67" t="s">
        <v>71</v>
      </c>
      <c r="E38" s="67" t="s">
        <v>72</v>
      </c>
      <c r="F38" s="67"/>
      <c r="G38" s="67" t="s">
        <v>71</v>
      </c>
      <c r="H38" s="67" t="s">
        <v>72</v>
      </c>
    </row>
    <row r="39" spans="1:8">
      <c r="A39" s="91" t="s">
        <v>103</v>
      </c>
      <c r="B39" s="212"/>
      <c r="C39" s="213"/>
      <c r="D39" s="214"/>
      <c r="E39" s="214"/>
      <c r="F39" s="92"/>
      <c r="G39" s="214"/>
      <c r="H39" s="214"/>
    </row>
    <row r="40" spans="1:8" s="75" customFormat="1" ht="21">
      <c r="A40" s="73" t="s">
        <v>104</v>
      </c>
      <c r="B40" s="205">
        <v>2847940</v>
      </c>
      <c r="C40" s="206"/>
      <c r="D40" s="215">
        <v>2630937</v>
      </c>
      <c r="E40" s="216"/>
      <c r="F40" s="93" t="s">
        <v>76</v>
      </c>
      <c r="G40" s="207">
        <f>B40-D40</f>
        <v>217003</v>
      </c>
      <c r="H40" s="207"/>
    </row>
    <row r="41" spans="1:8" s="75" customFormat="1" ht="21">
      <c r="A41" s="73" t="s">
        <v>105</v>
      </c>
      <c r="B41" s="205">
        <v>4299120</v>
      </c>
      <c r="C41" s="206"/>
      <c r="D41" s="207">
        <v>4245472</v>
      </c>
      <c r="E41" s="207"/>
      <c r="F41" s="94" t="s">
        <v>76</v>
      </c>
      <c r="G41" s="207">
        <f t="shared" ref="G41:G50" si="1">B41-D41</f>
        <v>53648</v>
      </c>
      <c r="H41" s="207"/>
    </row>
    <row r="42" spans="1:8" s="75" customFormat="1" ht="21">
      <c r="A42" s="73" t="s">
        <v>106</v>
      </c>
      <c r="B42" s="205">
        <v>4308796</v>
      </c>
      <c r="C42" s="206"/>
      <c r="D42" s="207">
        <v>4253435</v>
      </c>
      <c r="E42" s="207"/>
      <c r="F42" s="94" t="s">
        <v>76</v>
      </c>
      <c r="G42" s="207">
        <f t="shared" si="1"/>
        <v>55361</v>
      </c>
      <c r="H42" s="207"/>
    </row>
    <row r="43" spans="1:8" s="75" customFormat="1" ht="21">
      <c r="A43" s="73" t="s">
        <v>107</v>
      </c>
      <c r="B43" s="205">
        <v>2050256</v>
      </c>
      <c r="C43" s="206"/>
      <c r="D43" s="207">
        <v>1978305</v>
      </c>
      <c r="E43" s="207"/>
      <c r="F43" s="94" t="s">
        <v>76</v>
      </c>
      <c r="G43" s="207">
        <f t="shared" si="1"/>
        <v>71951</v>
      </c>
      <c r="H43" s="207"/>
    </row>
    <row r="44" spans="1:8" s="75" customFormat="1" ht="21">
      <c r="A44" s="73" t="s">
        <v>108</v>
      </c>
      <c r="B44" s="205">
        <v>2528055</v>
      </c>
      <c r="C44" s="206"/>
      <c r="D44" s="207">
        <v>2394504.5</v>
      </c>
      <c r="E44" s="207"/>
      <c r="F44" s="94" t="s">
        <v>76</v>
      </c>
      <c r="G44" s="207">
        <f t="shared" si="1"/>
        <v>133550.5</v>
      </c>
      <c r="H44" s="207"/>
    </row>
    <row r="45" spans="1:8" s="75" customFormat="1" ht="21">
      <c r="A45" s="73" t="s">
        <v>109</v>
      </c>
      <c r="B45" s="205">
        <v>7038098</v>
      </c>
      <c r="C45" s="206"/>
      <c r="D45" s="207">
        <v>6536477</v>
      </c>
      <c r="E45" s="207"/>
      <c r="F45" s="94" t="s">
        <v>76</v>
      </c>
      <c r="G45" s="207">
        <f t="shared" si="1"/>
        <v>501621</v>
      </c>
      <c r="H45" s="207"/>
    </row>
    <row r="46" spans="1:8" s="75" customFormat="1" ht="21">
      <c r="A46" s="73" t="s">
        <v>110</v>
      </c>
      <c r="B46" s="205">
        <v>5015445</v>
      </c>
      <c r="C46" s="206"/>
      <c r="D46" s="207">
        <v>4459332.83</v>
      </c>
      <c r="E46" s="207"/>
      <c r="F46" s="94" t="s">
        <v>76</v>
      </c>
      <c r="G46" s="207">
        <f t="shared" si="1"/>
        <v>556112.16999999993</v>
      </c>
      <c r="H46" s="207"/>
    </row>
    <row r="47" spans="1:8" s="75" customFormat="1" ht="21">
      <c r="A47" s="73" t="s">
        <v>111</v>
      </c>
      <c r="B47" s="205">
        <v>1470010</v>
      </c>
      <c r="C47" s="206"/>
      <c r="D47" s="207">
        <v>1398685.47</v>
      </c>
      <c r="E47" s="207"/>
      <c r="F47" s="94" t="s">
        <v>76</v>
      </c>
      <c r="G47" s="207">
        <f t="shared" si="1"/>
        <v>71324.530000000028</v>
      </c>
      <c r="H47" s="207"/>
    </row>
    <row r="48" spans="1:8" s="75" customFormat="1" ht="21">
      <c r="A48" s="73" t="s">
        <v>112</v>
      </c>
      <c r="B48" s="205">
        <v>6860460</v>
      </c>
      <c r="C48" s="206"/>
      <c r="D48" s="207">
        <v>6776558.2599999998</v>
      </c>
      <c r="E48" s="207"/>
      <c r="F48" s="94" t="s">
        <v>76</v>
      </c>
      <c r="G48" s="207">
        <f t="shared" si="1"/>
        <v>83901.740000000224</v>
      </c>
      <c r="H48" s="207"/>
    </row>
    <row r="49" spans="1:8" s="75" customFormat="1" ht="21">
      <c r="A49" s="73" t="s">
        <v>113</v>
      </c>
      <c r="B49" s="205">
        <v>1237200</v>
      </c>
      <c r="C49" s="206"/>
      <c r="D49" s="207">
        <v>1073550</v>
      </c>
      <c r="E49" s="207"/>
      <c r="F49" s="94" t="s">
        <v>76</v>
      </c>
      <c r="G49" s="207">
        <f t="shared" si="1"/>
        <v>163650</v>
      </c>
      <c r="H49" s="207"/>
    </row>
    <row r="50" spans="1:8" s="75" customFormat="1" ht="21">
      <c r="A50" s="73" t="s">
        <v>114</v>
      </c>
      <c r="B50" s="205">
        <v>3424620</v>
      </c>
      <c r="C50" s="206"/>
      <c r="D50" s="207">
        <v>3196620</v>
      </c>
      <c r="E50" s="207"/>
      <c r="F50" s="94" t="s">
        <v>76</v>
      </c>
      <c r="G50" s="207">
        <f t="shared" si="1"/>
        <v>228000</v>
      </c>
      <c r="H50" s="207"/>
    </row>
    <row r="51" spans="1:8" s="75" customFormat="1" ht="21.75" thickBot="1">
      <c r="A51" s="73" t="s">
        <v>115</v>
      </c>
      <c r="B51" s="205">
        <v>20000</v>
      </c>
      <c r="C51" s="206"/>
      <c r="D51" s="207">
        <v>15000</v>
      </c>
      <c r="E51" s="207"/>
      <c r="F51" s="95">
        <v>0</v>
      </c>
      <c r="G51" s="207">
        <f>B51-D51</f>
        <v>5000</v>
      </c>
      <c r="H51" s="207"/>
    </row>
    <row r="52" spans="1:8" s="75" customFormat="1" ht="21.75" thickBot="1">
      <c r="A52" s="96" t="s">
        <v>116</v>
      </c>
      <c r="B52" s="208">
        <f>SUM(B40:C51)</f>
        <v>41100000</v>
      </c>
      <c r="C52" s="209"/>
      <c r="D52" s="210">
        <f>SUM(D40:E51)</f>
        <v>38958877.059999995</v>
      </c>
      <c r="E52" s="211"/>
      <c r="F52" s="97" t="s">
        <v>76</v>
      </c>
      <c r="G52" s="208">
        <f>B52-D52</f>
        <v>2141122.9400000051</v>
      </c>
      <c r="H52" s="209"/>
    </row>
    <row r="53" spans="1:8" s="75" customFormat="1" ht="21">
      <c r="A53" s="75" t="s">
        <v>117</v>
      </c>
      <c r="D53" s="195">
        <v>2149937.2000000002</v>
      </c>
      <c r="E53" s="196"/>
      <c r="F53" s="86"/>
      <c r="G53" s="98"/>
      <c r="H53" s="84"/>
    </row>
    <row r="54" spans="1:8" s="75" customFormat="1" ht="21.75" thickBot="1">
      <c r="A54" s="75" t="s">
        <v>118</v>
      </c>
      <c r="D54" s="197">
        <v>14157000</v>
      </c>
      <c r="E54" s="198"/>
      <c r="F54" s="86"/>
      <c r="G54" s="98"/>
      <c r="H54" s="84"/>
    </row>
    <row r="55" spans="1:8" s="75" customFormat="1" ht="21.75" thickBot="1">
      <c r="A55" s="75" t="s">
        <v>119</v>
      </c>
      <c r="D55" s="199">
        <f>SUM(D52+D53+D54)</f>
        <v>55265814.259999998</v>
      </c>
      <c r="E55" s="200"/>
      <c r="F55" s="86"/>
      <c r="G55" s="98"/>
      <c r="H55" s="84"/>
    </row>
    <row r="56" spans="1:8" s="75" customFormat="1" ht="21">
      <c r="A56" s="99" t="s">
        <v>120</v>
      </c>
      <c r="B56" s="82">
        <v>1842250</v>
      </c>
      <c r="C56" s="82"/>
      <c r="D56" s="201"/>
      <c r="E56" s="202"/>
      <c r="F56" s="100"/>
      <c r="G56" s="82"/>
      <c r="H56" s="82"/>
    </row>
    <row r="57" spans="1:8" s="75" customFormat="1" ht="21">
      <c r="A57" s="99" t="s">
        <v>121</v>
      </c>
      <c r="B57" s="82">
        <v>94900.78</v>
      </c>
      <c r="C57" s="82"/>
      <c r="D57" s="203"/>
      <c r="E57" s="204"/>
      <c r="F57" s="100"/>
      <c r="G57" s="82"/>
      <c r="H57" s="82"/>
    </row>
    <row r="58" spans="1:8" s="75" customFormat="1" ht="21.75" thickBot="1">
      <c r="A58" s="99" t="s">
        <v>122</v>
      </c>
      <c r="B58" s="82">
        <v>567000</v>
      </c>
      <c r="C58" s="82"/>
      <c r="D58" s="203"/>
      <c r="E58" s="204"/>
      <c r="F58" s="100"/>
      <c r="G58" s="82"/>
      <c r="H58" s="82"/>
    </row>
    <row r="59" spans="1:8" s="75" customFormat="1" ht="21.75" thickBot="1">
      <c r="A59" s="101" t="s">
        <v>123</v>
      </c>
      <c r="B59" s="102">
        <f>SUM(B56:B58)</f>
        <v>2504150.7800000003</v>
      </c>
      <c r="C59" s="82"/>
      <c r="D59" s="185"/>
      <c r="E59" s="186"/>
      <c r="F59" s="100"/>
      <c r="G59" s="82"/>
      <c r="H59" s="82"/>
    </row>
    <row r="60" spans="1:8" s="75" customFormat="1" ht="22.5" thickTop="1" thickBot="1">
      <c r="A60" s="75" t="s">
        <v>124</v>
      </c>
      <c r="D60" s="187">
        <f>D20-D55</f>
        <v>12950543.559999995</v>
      </c>
      <c r="E60" s="188"/>
      <c r="F60" s="86"/>
      <c r="G60" s="103"/>
      <c r="H60" s="84"/>
    </row>
    <row r="61" spans="1:8" s="75" customFormat="1" ht="21.75" thickBot="1">
      <c r="A61" s="104" t="s">
        <v>125</v>
      </c>
      <c r="D61" s="189">
        <v>0</v>
      </c>
      <c r="E61" s="190"/>
      <c r="F61" s="86"/>
      <c r="G61" s="105"/>
      <c r="H61" s="84"/>
    </row>
    <row r="62" spans="1:8" s="75" customFormat="1" ht="21.75" thickBot="1">
      <c r="A62" s="75" t="s">
        <v>126</v>
      </c>
      <c r="D62" s="191">
        <f>D60*25/100</f>
        <v>3237635.8899999987</v>
      </c>
      <c r="E62" s="192"/>
      <c r="F62" s="86"/>
      <c r="G62" s="103"/>
      <c r="H62" s="84"/>
    </row>
    <row r="63" spans="1:8" s="75" customFormat="1" ht="21.75" thickBot="1">
      <c r="A63" s="75" t="s">
        <v>127</v>
      </c>
      <c r="D63" s="193">
        <f>D60-D62</f>
        <v>9712907.6699999962</v>
      </c>
      <c r="E63" s="194"/>
      <c r="F63" s="86"/>
      <c r="G63" s="98"/>
      <c r="H63" s="84"/>
    </row>
    <row r="64" spans="1:8" ht="24" thickTop="1">
      <c r="D64" s="106"/>
      <c r="E64" s="107"/>
      <c r="F64" s="107"/>
    </row>
    <row r="65" spans="1:8">
      <c r="A65" s="87"/>
      <c r="B65" s="89"/>
      <c r="C65" s="89"/>
      <c r="D65" s="89"/>
      <c r="E65" s="89"/>
      <c r="F65" s="89"/>
      <c r="G65" s="89"/>
      <c r="H65" s="108"/>
    </row>
    <row r="66" spans="1:8">
      <c r="A66" s="87"/>
      <c r="B66" s="88"/>
      <c r="C66" s="75"/>
      <c r="D66" s="75"/>
      <c r="E66" s="84"/>
      <c r="F66" s="84"/>
      <c r="G66" s="75"/>
      <c r="H66" s="108"/>
    </row>
    <row r="67" spans="1:8">
      <c r="A67" s="87"/>
      <c r="B67" s="75"/>
      <c r="C67" s="184"/>
      <c r="D67" s="184"/>
      <c r="E67" s="184"/>
      <c r="F67" s="184"/>
      <c r="G67" s="75"/>
    </row>
    <row r="68" spans="1:8">
      <c r="B68" s="184"/>
      <c r="C68" s="184"/>
      <c r="D68" s="184"/>
      <c r="E68" s="184"/>
      <c r="F68" s="184"/>
      <c r="G68" s="184"/>
    </row>
  </sheetData>
  <mergeCells count="113">
    <mergeCell ref="B7:C7"/>
    <mergeCell ref="D7:E7"/>
    <mergeCell ref="G7:H7"/>
    <mergeCell ref="B8:C8"/>
    <mergeCell ref="D8:E8"/>
    <mergeCell ref="G8:H8"/>
    <mergeCell ref="A1:H1"/>
    <mergeCell ref="A2:H2"/>
    <mergeCell ref="A3:H3"/>
    <mergeCell ref="A4:A6"/>
    <mergeCell ref="B4:C5"/>
    <mergeCell ref="D4:E5"/>
    <mergeCell ref="G4:H4"/>
    <mergeCell ref="G5:H5"/>
    <mergeCell ref="B11:C11"/>
    <mergeCell ref="D11:E11"/>
    <mergeCell ref="G11:H11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B15:C15"/>
    <mergeCell ref="D15:E15"/>
    <mergeCell ref="G15:H15"/>
    <mergeCell ref="B16:C16"/>
    <mergeCell ref="D16:E16"/>
    <mergeCell ref="G16:H16"/>
    <mergeCell ref="B13:C13"/>
    <mergeCell ref="D13:E13"/>
    <mergeCell ref="G13:H13"/>
    <mergeCell ref="B14:C14"/>
    <mergeCell ref="D14:E14"/>
    <mergeCell ref="G14:H14"/>
    <mergeCell ref="C24:F24"/>
    <mergeCell ref="C25:F25"/>
    <mergeCell ref="C28:F28"/>
    <mergeCell ref="C29:F29"/>
    <mergeCell ref="C31:F31"/>
    <mergeCell ref="B32:G32"/>
    <mergeCell ref="B17:C17"/>
    <mergeCell ref="D17:E17"/>
    <mergeCell ref="G17:H17"/>
    <mergeCell ref="D18:E18"/>
    <mergeCell ref="D19:E19"/>
    <mergeCell ref="D20:E20"/>
    <mergeCell ref="B39:C39"/>
    <mergeCell ref="D39:E39"/>
    <mergeCell ref="G39:H39"/>
    <mergeCell ref="B40:C40"/>
    <mergeCell ref="D40:E40"/>
    <mergeCell ref="G40:H40"/>
    <mergeCell ref="C33:F33"/>
    <mergeCell ref="B34:G34"/>
    <mergeCell ref="A35:H35"/>
    <mergeCell ref="A36:A38"/>
    <mergeCell ref="B36:C37"/>
    <mergeCell ref="D36:E37"/>
    <mergeCell ref="G36:H36"/>
    <mergeCell ref="G37:H37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68:G68"/>
    <mergeCell ref="D59:E59"/>
    <mergeCell ref="D60:E60"/>
    <mergeCell ref="D61:E61"/>
    <mergeCell ref="D62:E62"/>
    <mergeCell ref="D63:E63"/>
    <mergeCell ref="C67:F67"/>
    <mergeCell ref="D53:E53"/>
    <mergeCell ref="D54:E54"/>
    <mergeCell ref="D55:E55"/>
    <mergeCell ref="D56:E56"/>
    <mergeCell ref="D57:E57"/>
    <mergeCell ref="D58:E58"/>
  </mergeCells>
  <pageMargins left="0.22" right="0.15" top="0.16" bottom="0.16" header="0.16" footer="0.16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D73" sqref="D73"/>
    </sheetView>
  </sheetViews>
  <sheetFormatPr defaultRowHeight="16.5" customHeight="1"/>
  <cols>
    <col min="1" max="1" width="5.625" style="175" customWidth="1"/>
    <col min="2" max="2" width="30.75" style="179" customWidth="1"/>
    <col min="3" max="3" width="10.25" style="175" customWidth="1"/>
    <col min="4" max="4" width="9.75" style="175" customWidth="1"/>
    <col min="5" max="5" width="13" style="109" customWidth="1"/>
    <col min="6" max="6" width="13.25" style="109" customWidth="1"/>
    <col min="7" max="7" width="13.625" style="109" customWidth="1"/>
    <col min="8" max="8" width="14.25" style="109" customWidth="1"/>
    <col min="9" max="9" width="16.75" style="109" customWidth="1"/>
    <col min="10" max="16384" width="9" style="109"/>
  </cols>
  <sheetData>
    <row r="1" spans="1:9" ht="16.5" customHeight="1">
      <c r="A1" s="251" t="s">
        <v>128</v>
      </c>
      <c r="B1" s="251"/>
      <c r="C1" s="251"/>
      <c r="D1" s="251"/>
      <c r="E1" s="251"/>
      <c r="F1" s="251"/>
      <c r="G1" s="251"/>
      <c r="H1" s="251"/>
      <c r="I1" s="251"/>
    </row>
    <row r="2" spans="1:9" ht="16.5" customHeight="1">
      <c r="A2" s="252" t="s">
        <v>129</v>
      </c>
      <c r="B2" s="252"/>
      <c r="C2" s="252"/>
      <c r="D2" s="252"/>
      <c r="E2" s="252"/>
      <c r="F2" s="252"/>
      <c r="G2" s="252"/>
      <c r="H2" s="252"/>
      <c r="I2" s="252"/>
    </row>
    <row r="3" spans="1:9" ht="16.5" customHeight="1">
      <c r="A3" s="253" t="s">
        <v>130</v>
      </c>
      <c r="B3" s="253"/>
      <c r="C3" s="253"/>
      <c r="D3" s="253"/>
      <c r="E3" s="253"/>
      <c r="F3" s="253"/>
      <c r="G3" s="253"/>
      <c r="H3" s="253"/>
      <c r="I3" s="253"/>
    </row>
    <row r="4" spans="1:9" ht="12.75" customHeight="1">
      <c r="A4" s="110" t="s">
        <v>131</v>
      </c>
      <c r="B4" s="244" t="s">
        <v>64</v>
      </c>
      <c r="C4" s="110" t="s">
        <v>132</v>
      </c>
      <c r="D4" s="110" t="s">
        <v>133</v>
      </c>
      <c r="E4" s="247" t="s">
        <v>134</v>
      </c>
      <c r="F4" s="247"/>
      <c r="G4" s="247"/>
      <c r="H4" s="248"/>
      <c r="I4" s="254" t="s">
        <v>135</v>
      </c>
    </row>
    <row r="5" spans="1:9" ht="13.5" customHeight="1">
      <c r="A5" s="111" t="s">
        <v>136</v>
      </c>
      <c r="B5" s="245"/>
      <c r="C5" s="111" t="s">
        <v>137</v>
      </c>
      <c r="D5" s="111" t="s">
        <v>138</v>
      </c>
      <c r="E5" s="110" t="s">
        <v>139</v>
      </c>
      <c r="F5" s="110" t="s">
        <v>140</v>
      </c>
      <c r="G5" s="110" t="s">
        <v>141</v>
      </c>
      <c r="H5" s="112" t="s">
        <v>142</v>
      </c>
      <c r="I5" s="254"/>
    </row>
    <row r="6" spans="1:9" ht="13.5" customHeight="1">
      <c r="A6" s="113" t="s">
        <v>143</v>
      </c>
      <c r="B6" s="246"/>
      <c r="C6" s="113"/>
      <c r="D6" s="113"/>
      <c r="E6" s="113" t="s">
        <v>144</v>
      </c>
      <c r="F6" s="113" t="s">
        <v>144</v>
      </c>
      <c r="G6" s="113" t="s">
        <v>144</v>
      </c>
      <c r="H6" s="114" t="s">
        <v>144</v>
      </c>
      <c r="I6" s="254"/>
    </row>
    <row r="7" spans="1:9" ht="16.5" customHeight="1">
      <c r="A7" s="115"/>
      <c r="B7" s="116" t="s">
        <v>145</v>
      </c>
      <c r="C7" s="117"/>
      <c r="D7" s="117"/>
      <c r="E7" s="118"/>
      <c r="F7" s="118"/>
      <c r="G7" s="118"/>
      <c r="H7" s="119"/>
      <c r="I7" s="120"/>
    </row>
    <row r="8" spans="1:9" ht="16.5" customHeight="1">
      <c r="A8" s="121"/>
      <c r="B8" s="122" t="s">
        <v>146</v>
      </c>
      <c r="C8" s="121"/>
      <c r="D8" s="121"/>
      <c r="E8" s="121"/>
      <c r="F8" s="123"/>
      <c r="G8" s="124"/>
      <c r="H8" s="125"/>
      <c r="I8" s="126">
        <f>SUM(E8:H8)</f>
        <v>0</v>
      </c>
    </row>
    <row r="9" spans="1:9" ht="16.5" customHeight="1">
      <c r="A9" s="121">
        <v>1</v>
      </c>
      <c r="B9" s="127" t="s">
        <v>147</v>
      </c>
      <c r="C9" s="121" t="s">
        <v>148</v>
      </c>
      <c r="D9" s="121" t="s">
        <v>149</v>
      </c>
      <c r="E9" s="121"/>
      <c r="F9" s="123">
        <v>316000</v>
      </c>
      <c r="G9" s="124"/>
      <c r="H9" s="125"/>
      <c r="I9" s="126">
        <f>SUM(E9:H9)</f>
        <v>316000</v>
      </c>
    </row>
    <row r="10" spans="1:9" ht="16.5" customHeight="1">
      <c r="A10" s="121">
        <v>2</v>
      </c>
      <c r="B10" s="127" t="s">
        <v>150</v>
      </c>
      <c r="C10" s="121" t="s">
        <v>148</v>
      </c>
      <c r="D10" s="121" t="s">
        <v>151</v>
      </c>
      <c r="E10" s="121"/>
      <c r="F10" s="123">
        <v>10200</v>
      </c>
      <c r="G10" s="124"/>
      <c r="H10" s="125"/>
      <c r="I10" s="126">
        <f>SUM(E10:H10)</f>
        <v>10200</v>
      </c>
    </row>
    <row r="11" spans="1:9" ht="16.5" customHeight="1">
      <c r="A11" s="121">
        <v>3</v>
      </c>
      <c r="B11" s="127" t="s">
        <v>152</v>
      </c>
      <c r="C11" s="121" t="s">
        <v>148</v>
      </c>
      <c r="D11" s="121" t="s">
        <v>151</v>
      </c>
      <c r="E11" s="121"/>
      <c r="F11" s="123">
        <v>22500</v>
      </c>
      <c r="G11" s="124"/>
      <c r="H11" s="125"/>
      <c r="I11" s="126">
        <f>SUM(E11:H11)</f>
        <v>22500</v>
      </c>
    </row>
    <row r="12" spans="1:9" ht="16.5" customHeight="1" thickBot="1">
      <c r="A12" s="121">
        <v>4</v>
      </c>
      <c r="B12" s="127" t="s">
        <v>153</v>
      </c>
      <c r="C12" s="121" t="s">
        <v>154</v>
      </c>
      <c r="D12" s="121" t="s">
        <v>155</v>
      </c>
      <c r="E12" s="121"/>
      <c r="F12" s="123"/>
      <c r="G12" s="124">
        <v>539000</v>
      </c>
      <c r="H12" s="125"/>
      <c r="I12" s="126">
        <f>SUM(E12:H12)</f>
        <v>539000</v>
      </c>
    </row>
    <row r="13" spans="1:9" ht="16.5" customHeight="1" thickBot="1">
      <c r="A13" s="121"/>
      <c r="B13" s="127"/>
      <c r="C13" s="121"/>
      <c r="D13" s="128"/>
      <c r="E13" s="129">
        <f>SUM(E9:E12)</f>
        <v>0</v>
      </c>
      <c r="F13" s="129">
        <f>SUM(F9:F12)</f>
        <v>348700</v>
      </c>
      <c r="G13" s="129">
        <f>SUM(G9:G12)</f>
        <v>539000</v>
      </c>
      <c r="H13" s="129">
        <f>SUM(H9:H12)</f>
        <v>0</v>
      </c>
      <c r="I13" s="129">
        <f>SUM(I9:I12)</f>
        <v>887700</v>
      </c>
    </row>
    <row r="14" spans="1:9" ht="16.5" customHeight="1">
      <c r="A14" s="121"/>
      <c r="B14" s="130" t="s">
        <v>156</v>
      </c>
      <c r="C14" s="121"/>
      <c r="D14" s="128"/>
      <c r="E14" s="121"/>
      <c r="F14" s="123"/>
      <c r="G14" s="124"/>
      <c r="H14" s="125"/>
      <c r="I14" s="126"/>
    </row>
    <row r="15" spans="1:9" ht="16.5" customHeight="1">
      <c r="A15" s="121"/>
      <c r="B15" s="122" t="s">
        <v>157</v>
      </c>
      <c r="C15" s="131"/>
      <c r="D15" s="132"/>
      <c r="E15" s="124"/>
      <c r="F15" s="124"/>
      <c r="G15" s="124"/>
      <c r="H15" s="133"/>
      <c r="I15" s="126"/>
    </row>
    <row r="16" spans="1:9" ht="16.5" customHeight="1">
      <c r="A16" s="121">
        <v>1</v>
      </c>
      <c r="B16" s="134" t="s">
        <v>158</v>
      </c>
      <c r="C16" s="121" t="s">
        <v>159</v>
      </c>
      <c r="D16" s="121" t="s">
        <v>160</v>
      </c>
      <c r="E16" s="124"/>
      <c r="F16" s="124">
        <v>12000</v>
      </c>
      <c r="G16" s="124"/>
      <c r="H16" s="133"/>
      <c r="I16" s="126">
        <f t="shared" ref="I16:I22" si="0">SUM(E16:H16)</f>
        <v>12000</v>
      </c>
    </row>
    <row r="17" spans="1:9" ht="16.5" customHeight="1">
      <c r="A17" s="121">
        <v>2</v>
      </c>
      <c r="B17" s="134" t="s">
        <v>161</v>
      </c>
      <c r="C17" s="121" t="s">
        <v>159</v>
      </c>
      <c r="D17" s="121" t="s">
        <v>160</v>
      </c>
      <c r="E17" s="124"/>
      <c r="F17" s="124">
        <v>13000</v>
      </c>
      <c r="G17" s="124"/>
      <c r="H17" s="133"/>
      <c r="I17" s="126">
        <f t="shared" si="0"/>
        <v>13000</v>
      </c>
    </row>
    <row r="18" spans="1:9" ht="16.5" customHeight="1">
      <c r="A18" s="121">
        <v>3</v>
      </c>
      <c r="B18" s="134" t="s">
        <v>162</v>
      </c>
      <c r="C18" s="121" t="s">
        <v>159</v>
      </c>
      <c r="D18" s="121" t="s">
        <v>163</v>
      </c>
      <c r="E18" s="124"/>
      <c r="F18" s="124">
        <v>23200</v>
      </c>
      <c r="G18" s="124"/>
      <c r="H18" s="133"/>
      <c r="I18" s="126">
        <f t="shared" si="0"/>
        <v>23200</v>
      </c>
    </row>
    <row r="19" spans="1:9" ht="16.5" customHeight="1">
      <c r="A19" s="121">
        <v>4</v>
      </c>
      <c r="B19" s="135" t="s">
        <v>164</v>
      </c>
      <c r="C19" s="121" t="s">
        <v>165</v>
      </c>
      <c r="D19" s="128" t="s">
        <v>166</v>
      </c>
      <c r="E19" s="124"/>
      <c r="F19" s="124">
        <v>24000</v>
      </c>
      <c r="G19" s="124"/>
      <c r="H19" s="133"/>
      <c r="I19" s="126">
        <f t="shared" si="0"/>
        <v>24000</v>
      </c>
    </row>
    <row r="20" spans="1:9" ht="16.5" customHeight="1">
      <c r="A20" s="121">
        <v>5</v>
      </c>
      <c r="B20" s="134" t="s">
        <v>167</v>
      </c>
      <c r="C20" s="121" t="s">
        <v>168</v>
      </c>
      <c r="D20" s="121" t="s">
        <v>169</v>
      </c>
      <c r="E20" s="124"/>
      <c r="F20" s="124">
        <v>47500</v>
      </c>
      <c r="G20" s="124"/>
      <c r="H20" s="133"/>
      <c r="I20" s="126">
        <f t="shared" si="0"/>
        <v>47500</v>
      </c>
    </row>
    <row r="21" spans="1:9" ht="16.5" customHeight="1">
      <c r="A21" s="121">
        <v>6</v>
      </c>
      <c r="B21" s="134" t="s">
        <v>170</v>
      </c>
      <c r="C21" s="121" t="s">
        <v>168</v>
      </c>
      <c r="D21" s="121" t="s">
        <v>169</v>
      </c>
      <c r="E21" s="124"/>
      <c r="F21" s="124">
        <v>30000</v>
      </c>
      <c r="G21" s="124"/>
      <c r="H21" s="133"/>
      <c r="I21" s="126">
        <f t="shared" si="0"/>
        <v>30000</v>
      </c>
    </row>
    <row r="22" spans="1:9" ht="16.5" customHeight="1" thickBot="1">
      <c r="A22" s="121">
        <v>7</v>
      </c>
      <c r="B22" s="127" t="s">
        <v>171</v>
      </c>
      <c r="C22" s="121" t="s">
        <v>168</v>
      </c>
      <c r="D22" s="121" t="s">
        <v>172</v>
      </c>
      <c r="E22" s="136"/>
      <c r="F22" s="123">
        <v>17500</v>
      </c>
      <c r="G22" s="124"/>
      <c r="H22" s="137"/>
      <c r="I22" s="126">
        <f t="shared" si="0"/>
        <v>17500</v>
      </c>
    </row>
    <row r="23" spans="1:9" ht="16.5" customHeight="1" thickBot="1">
      <c r="A23" s="121"/>
      <c r="B23" s="134"/>
      <c r="C23" s="121"/>
      <c r="D23" s="121"/>
      <c r="E23" s="129">
        <f>SUM(E16:E22)</f>
        <v>0</v>
      </c>
      <c r="F23" s="129">
        <f>SUM(F16:F22)</f>
        <v>167200</v>
      </c>
      <c r="G23" s="129">
        <f>SUM(G16:G22)</f>
        <v>0</v>
      </c>
      <c r="H23" s="129">
        <f>SUM(H16:H22)</f>
        <v>0</v>
      </c>
      <c r="I23" s="129">
        <f>SUM(I16:I22)</f>
        <v>167200</v>
      </c>
    </row>
    <row r="24" spans="1:9" ht="16.5" customHeight="1">
      <c r="A24" s="121"/>
      <c r="B24" s="122" t="s">
        <v>173</v>
      </c>
      <c r="C24" s="121"/>
      <c r="D24" s="121"/>
      <c r="E24" s="138"/>
      <c r="F24" s="138"/>
      <c r="G24" s="138"/>
      <c r="H24" s="139"/>
      <c r="I24" s="140">
        <f>SUM(E24:H24)</f>
        <v>0</v>
      </c>
    </row>
    <row r="25" spans="1:9" ht="16.5" customHeight="1" thickBot="1">
      <c r="A25" s="121"/>
      <c r="B25" s="141"/>
      <c r="C25" s="121"/>
      <c r="D25" s="142"/>
      <c r="E25" s="123"/>
      <c r="F25" s="123"/>
      <c r="G25" s="123"/>
      <c r="H25" s="143"/>
      <c r="I25" s="126"/>
    </row>
    <row r="26" spans="1:9" ht="16.5" customHeight="1" thickBot="1">
      <c r="A26" s="121"/>
      <c r="B26" s="141"/>
      <c r="C26" s="121"/>
      <c r="D26" s="142"/>
      <c r="E26" s="129">
        <f>SUM(E25)</f>
        <v>0</v>
      </c>
      <c r="F26" s="129">
        <f>SUM(F25)</f>
        <v>0</v>
      </c>
      <c r="G26" s="129">
        <f>SUM(G25)</f>
        <v>0</v>
      </c>
      <c r="H26" s="129">
        <f>SUM(H25)</f>
        <v>0</v>
      </c>
      <c r="I26" s="129">
        <f>SUM(I25)</f>
        <v>0</v>
      </c>
    </row>
    <row r="27" spans="1:9" ht="16.5" customHeight="1">
      <c r="A27" s="144"/>
      <c r="B27" s="145" t="s">
        <v>174</v>
      </c>
      <c r="C27" s="144"/>
      <c r="D27" s="146"/>
      <c r="E27" s="147"/>
      <c r="F27" s="147"/>
      <c r="G27" s="147"/>
      <c r="H27" s="148"/>
      <c r="I27" s="140"/>
    </row>
    <row r="28" spans="1:9" ht="16.5" customHeight="1" thickBot="1">
      <c r="A28" s="121"/>
      <c r="B28" s="141"/>
      <c r="C28" s="149"/>
      <c r="D28" s="142"/>
      <c r="E28" s="123"/>
      <c r="F28" s="123"/>
      <c r="G28" s="123"/>
      <c r="H28" s="143"/>
      <c r="I28" s="126">
        <f>SUM(E28:H28)</f>
        <v>0</v>
      </c>
    </row>
    <row r="29" spans="1:9" ht="16.5" customHeight="1" thickBot="1">
      <c r="A29" s="121"/>
      <c r="B29" s="141"/>
      <c r="C29" s="121"/>
      <c r="D29" s="142"/>
      <c r="E29" s="129">
        <f>SUM(E28)</f>
        <v>0</v>
      </c>
      <c r="F29" s="129">
        <f>SUM(F28)</f>
        <v>0</v>
      </c>
      <c r="G29" s="129">
        <f>SUM(G28)</f>
        <v>0</v>
      </c>
      <c r="H29" s="129">
        <f>SUM(H28)</f>
        <v>0</v>
      </c>
      <c r="I29" s="129">
        <f>SUM(I28)</f>
        <v>0</v>
      </c>
    </row>
    <row r="30" spans="1:9" ht="16.5" customHeight="1">
      <c r="A30" s="121"/>
      <c r="B30" s="122" t="s">
        <v>175</v>
      </c>
      <c r="C30" s="121"/>
      <c r="D30" s="142"/>
      <c r="E30" s="123"/>
      <c r="F30" s="123"/>
      <c r="G30" s="123"/>
      <c r="H30" s="143"/>
      <c r="I30" s="126"/>
    </row>
    <row r="31" spans="1:9" ht="16.5" customHeight="1">
      <c r="A31" s="121">
        <v>1</v>
      </c>
      <c r="B31" s="150" t="s">
        <v>176</v>
      </c>
      <c r="C31" s="121" t="s">
        <v>154</v>
      </c>
      <c r="D31" s="142" t="s">
        <v>177</v>
      </c>
      <c r="E31" s="123"/>
      <c r="F31" s="123"/>
      <c r="G31" s="123">
        <v>1997000</v>
      </c>
      <c r="H31" s="143"/>
      <c r="I31" s="126">
        <f>SUM(E31:H31)</f>
        <v>1997000</v>
      </c>
    </row>
    <row r="32" spans="1:9" ht="16.5" customHeight="1">
      <c r="A32" s="121">
        <v>2</v>
      </c>
      <c r="B32" s="150" t="s">
        <v>178</v>
      </c>
      <c r="C32" s="121" t="s">
        <v>154</v>
      </c>
      <c r="D32" s="142" t="s">
        <v>179</v>
      </c>
      <c r="E32" s="123"/>
      <c r="F32" s="123"/>
      <c r="G32" s="123">
        <v>2988000</v>
      </c>
      <c r="H32" s="143"/>
      <c r="I32" s="126">
        <f>SUM(E32:H32)</f>
        <v>2988000</v>
      </c>
    </row>
    <row r="33" spans="1:9" ht="16.5" customHeight="1" thickBot="1">
      <c r="A33" s="121">
        <v>3</v>
      </c>
      <c r="B33" s="150" t="s">
        <v>176</v>
      </c>
      <c r="C33" s="121" t="s">
        <v>154</v>
      </c>
      <c r="D33" s="142" t="s">
        <v>180</v>
      </c>
      <c r="E33" s="123"/>
      <c r="F33" s="123"/>
      <c r="G33" s="123">
        <v>2109000</v>
      </c>
      <c r="H33" s="143"/>
      <c r="I33" s="126">
        <f>SUM(E33:H33)</f>
        <v>2109000</v>
      </c>
    </row>
    <row r="34" spans="1:9" ht="16.5" customHeight="1" thickBot="1">
      <c r="A34" s="121"/>
      <c r="B34" s="141"/>
      <c r="C34" s="121"/>
      <c r="D34" s="142"/>
      <c r="E34" s="129">
        <f>SUM(E31:E33)</f>
        <v>0</v>
      </c>
      <c r="F34" s="129">
        <f>SUM(F31:F33)</f>
        <v>0</v>
      </c>
      <c r="G34" s="129">
        <f>SUM(G31:G33)</f>
        <v>7094000</v>
      </c>
      <c r="H34" s="129">
        <f>SUM(H31:H33)</f>
        <v>0</v>
      </c>
      <c r="I34" s="129">
        <f>SUM(I31:I33)</f>
        <v>7094000</v>
      </c>
    </row>
    <row r="35" spans="1:9" ht="16.5" customHeight="1" thickBot="1">
      <c r="A35" s="151"/>
      <c r="B35" s="152" t="s">
        <v>181</v>
      </c>
      <c r="C35" s="151"/>
      <c r="D35" s="153"/>
      <c r="E35" s="154">
        <f>E13+E23+E26+E29+E34</f>
        <v>0</v>
      </c>
      <c r="F35" s="154">
        <f>F13+F23+F26+F29+F34</f>
        <v>515900</v>
      </c>
      <c r="G35" s="154">
        <f>G13+G23+G26+G29+G34</f>
        <v>7633000</v>
      </c>
      <c r="H35" s="154">
        <f>H13+H23+H26+H29+H34</f>
        <v>0</v>
      </c>
      <c r="I35" s="154">
        <f>I13+I23+I26+I29+I34</f>
        <v>8148900</v>
      </c>
    </row>
    <row r="36" spans="1:9" ht="16.5" customHeight="1" thickTop="1">
      <c r="A36" s="110" t="s">
        <v>131</v>
      </c>
      <c r="B36" s="244" t="s">
        <v>64</v>
      </c>
      <c r="C36" s="110" t="s">
        <v>132</v>
      </c>
      <c r="D36" s="110" t="s">
        <v>133</v>
      </c>
      <c r="E36" s="247" t="s">
        <v>134</v>
      </c>
      <c r="F36" s="247"/>
      <c r="G36" s="247"/>
      <c r="H36" s="248"/>
      <c r="I36" s="155" t="s">
        <v>182</v>
      </c>
    </row>
    <row r="37" spans="1:9" ht="16.5" customHeight="1">
      <c r="A37" s="111" t="s">
        <v>136</v>
      </c>
      <c r="B37" s="245"/>
      <c r="C37" s="111" t="s">
        <v>137</v>
      </c>
      <c r="D37" s="111" t="s">
        <v>138</v>
      </c>
      <c r="E37" s="110" t="s">
        <v>139</v>
      </c>
      <c r="F37" s="110" t="s">
        <v>140</v>
      </c>
      <c r="G37" s="110" t="s">
        <v>141</v>
      </c>
      <c r="H37" s="112" t="s">
        <v>142</v>
      </c>
      <c r="I37" s="249" t="s">
        <v>135</v>
      </c>
    </row>
    <row r="38" spans="1:9" ht="16.5" customHeight="1">
      <c r="A38" s="113" t="s">
        <v>143</v>
      </c>
      <c r="B38" s="246"/>
      <c r="C38" s="113"/>
      <c r="D38" s="113"/>
      <c r="E38" s="113" t="s">
        <v>144</v>
      </c>
      <c r="F38" s="113" t="s">
        <v>144</v>
      </c>
      <c r="G38" s="113" t="s">
        <v>144</v>
      </c>
      <c r="H38" s="114" t="s">
        <v>144</v>
      </c>
      <c r="I38" s="250"/>
    </row>
    <row r="39" spans="1:9" ht="16.5" customHeight="1">
      <c r="A39" s="156"/>
      <c r="B39" s="157" t="s">
        <v>183</v>
      </c>
      <c r="C39" s="156"/>
      <c r="D39" s="156"/>
      <c r="E39" s="158">
        <f>E35</f>
        <v>0</v>
      </c>
      <c r="F39" s="158">
        <f>F35</f>
        <v>515900</v>
      </c>
      <c r="G39" s="158">
        <f>G35</f>
        <v>7633000</v>
      </c>
      <c r="H39" s="159">
        <f>H35</f>
        <v>0</v>
      </c>
      <c r="I39" s="160">
        <f>I35</f>
        <v>8148900</v>
      </c>
    </row>
    <row r="40" spans="1:9" ht="16.5" customHeight="1">
      <c r="A40" s="121"/>
      <c r="B40" s="161" t="s">
        <v>156</v>
      </c>
      <c r="C40" s="162"/>
      <c r="D40" s="162"/>
      <c r="E40" s="124"/>
      <c r="F40" s="124"/>
      <c r="G40" s="124"/>
      <c r="H40" s="133"/>
      <c r="I40" s="126"/>
    </row>
    <row r="41" spans="1:9" ht="16.5" customHeight="1">
      <c r="A41" s="121"/>
      <c r="B41" s="122" t="s">
        <v>184</v>
      </c>
      <c r="C41" s="121"/>
      <c r="D41" s="142"/>
      <c r="E41" s="123"/>
      <c r="F41" s="123"/>
      <c r="G41" s="123"/>
      <c r="H41" s="143"/>
      <c r="I41" s="126">
        <f>SUM(E41:H41)</f>
        <v>0</v>
      </c>
    </row>
    <row r="42" spans="1:9" ht="16.5" customHeight="1" thickBot="1">
      <c r="A42" s="121"/>
      <c r="B42" s="141"/>
      <c r="C42" s="121"/>
      <c r="D42" s="142"/>
      <c r="E42" s="123"/>
      <c r="F42" s="123"/>
      <c r="G42" s="123"/>
      <c r="H42" s="143"/>
      <c r="I42" s="126"/>
    </row>
    <row r="43" spans="1:9" ht="16.5" customHeight="1" thickBot="1">
      <c r="A43" s="121"/>
      <c r="B43" s="141"/>
      <c r="C43" s="121"/>
      <c r="D43" s="142"/>
      <c r="E43" s="129">
        <f>SUM(E42)</f>
        <v>0</v>
      </c>
      <c r="F43" s="129">
        <f>SUM(F42)</f>
        <v>0</v>
      </c>
      <c r="G43" s="129">
        <f>SUM(G42)</f>
        <v>0</v>
      </c>
      <c r="H43" s="163">
        <f>SUM(H42)</f>
        <v>0</v>
      </c>
      <c r="I43" s="164">
        <f>SUM(I42)</f>
        <v>0</v>
      </c>
    </row>
    <row r="44" spans="1:9" ht="16.5" customHeight="1">
      <c r="A44" s="121"/>
      <c r="B44" s="122" t="s">
        <v>185</v>
      </c>
      <c r="C44" s="121"/>
      <c r="D44" s="142"/>
      <c r="E44" s="123"/>
      <c r="F44" s="123"/>
      <c r="G44" s="123"/>
      <c r="H44" s="143"/>
      <c r="I44" s="126">
        <f>SUM(E44:H44)</f>
        <v>0</v>
      </c>
    </row>
    <row r="45" spans="1:9" ht="16.5" customHeight="1">
      <c r="A45" s="121">
        <v>1</v>
      </c>
      <c r="B45" s="150" t="s">
        <v>186</v>
      </c>
      <c r="C45" s="121" t="s">
        <v>148</v>
      </c>
      <c r="D45" s="142" t="s">
        <v>187</v>
      </c>
      <c r="E45" s="123"/>
      <c r="F45" s="123">
        <v>5500</v>
      </c>
      <c r="G45" s="123"/>
      <c r="H45" s="143"/>
      <c r="I45" s="126">
        <f>SUM(E44:H45)</f>
        <v>5500</v>
      </c>
    </row>
    <row r="46" spans="1:9" ht="16.5" customHeight="1" thickBot="1">
      <c r="A46" s="121"/>
      <c r="B46" s="141"/>
      <c r="C46" s="121"/>
      <c r="D46" s="142"/>
      <c r="E46" s="123"/>
      <c r="F46" s="123"/>
      <c r="G46" s="123"/>
      <c r="H46" s="143"/>
      <c r="I46" s="126"/>
    </row>
    <row r="47" spans="1:9" ht="16.5" customHeight="1" thickBot="1">
      <c r="A47" s="121"/>
      <c r="B47" s="141"/>
      <c r="C47" s="121"/>
      <c r="D47" s="142"/>
      <c r="E47" s="129">
        <f>SUM(E45:E46)</f>
        <v>0</v>
      </c>
      <c r="F47" s="129">
        <f>SUM(F45:F46)</f>
        <v>5500</v>
      </c>
      <c r="G47" s="129">
        <f>SUM(G45:G46)</f>
        <v>0</v>
      </c>
      <c r="H47" s="129">
        <f>SUM(H45:H46)</f>
        <v>0</v>
      </c>
      <c r="I47" s="129">
        <f>SUM(I45:I46)</f>
        <v>5500</v>
      </c>
    </row>
    <row r="48" spans="1:9" ht="16.5" customHeight="1">
      <c r="A48" s="121"/>
      <c r="B48" s="122" t="s">
        <v>188</v>
      </c>
      <c r="C48" s="121"/>
      <c r="D48" s="142"/>
      <c r="E48" s="123"/>
      <c r="F48" s="123"/>
      <c r="G48" s="123"/>
      <c r="H48" s="143"/>
      <c r="I48" s="126">
        <f>SUM(E48:H48)</f>
        <v>0</v>
      </c>
    </row>
    <row r="49" spans="1:9" ht="16.5" customHeight="1" thickBot="1">
      <c r="A49" s="121"/>
      <c r="B49" s="150"/>
      <c r="C49" s="121"/>
      <c r="D49" s="142"/>
      <c r="E49" s="123"/>
      <c r="F49" s="123"/>
      <c r="G49" s="123"/>
      <c r="H49" s="143"/>
      <c r="I49" s="126"/>
    </row>
    <row r="50" spans="1:9" ht="16.5" customHeight="1" thickBot="1">
      <c r="A50" s="121"/>
      <c r="B50" s="141"/>
      <c r="C50" s="121"/>
      <c r="D50" s="142"/>
      <c r="E50" s="129">
        <f>SUM(E49:E49)</f>
        <v>0</v>
      </c>
      <c r="F50" s="129">
        <f>SUM(F49:F49)</f>
        <v>0</v>
      </c>
      <c r="G50" s="129">
        <f>SUM(G49:G49)</f>
        <v>0</v>
      </c>
      <c r="H50" s="129">
        <f>SUM(H49:H49)</f>
        <v>0</v>
      </c>
      <c r="I50" s="129">
        <f>SUM(I49:I49)</f>
        <v>0</v>
      </c>
    </row>
    <row r="51" spans="1:9" ht="16.5" customHeight="1">
      <c r="A51" s="121"/>
      <c r="B51" s="122" t="s">
        <v>189</v>
      </c>
      <c r="C51" s="121"/>
      <c r="D51" s="121"/>
      <c r="E51" s="121"/>
      <c r="F51" s="165"/>
      <c r="G51" s="124"/>
      <c r="H51" s="125"/>
      <c r="I51" s="126">
        <f>SUM(E51:H51)</f>
        <v>0</v>
      </c>
    </row>
    <row r="52" spans="1:9" ht="16.5" customHeight="1">
      <c r="A52" s="121">
        <v>1</v>
      </c>
      <c r="B52" s="127" t="s">
        <v>190</v>
      </c>
      <c r="C52" s="121" t="s">
        <v>159</v>
      </c>
      <c r="D52" s="121" t="s">
        <v>191</v>
      </c>
      <c r="E52" s="136"/>
      <c r="F52" s="123">
        <v>66000</v>
      </c>
      <c r="G52" s="124"/>
      <c r="H52" s="137"/>
      <c r="I52" s="126">
        <f>SUM(E52:H52)</f>
        <v>66000</v>
      </c>
    </row>
    <row r="53" spans="1:9" ht="16.5" customHeight="1">
      <c r="A53" s="121">
        <v>2</v>
      </c>
      <c r="B53" s="127" t="s">
        <v>192</v>
      </c>
      <c r="C53" s="121" t="s">
        <v>159</v>
      </c>
      <c r="D53" s="121" t="s">
        <v>193</v>
      </c>
      <c r="E53" s="136"/>
      <c r="F53" s="123">
        <v>78000</v>
      </c>
      <c r="G53" s="124"/>
      <c r="H53" s="137"/>
      <c r="I53" s="126">
        <f t="shared" ref="I53:I58" si="1">SUM(E53:H53)</f>
        <v>78000</v>
      </c>
    </row>
    <row r="54" spans="1:9" ht="16.5" customHeight="1">
      <c r="A54" s="121">
        <v>3</v>
      </c>
      <c r="B54" s="127" t="s">
        <v>194</v>
      </c>
      <c r="C54" s="121" t="s">
        <v>195</v>
      </c>
      <c r="D54" s="121" t="s">
        <v>196</v>
      </c>
      <c r="E54" s="136"/>
      <c r="F54" s="123"/>
      <c r="G54" s="124">
        <v>1985000</v>
      </c>
      <c r="H54" s="137"/>
      <c r="I54" s="126">
        <f t="shared" si="1"/>
        <v>1985000</v>
      </c>
    </row>
    <row r="55" spans="1:9" ht="16.5" customHeight="1">
      <c r="A55" s="121">
        <v>4</v>
      </c>
      <c r="B55" s="127" t="s">
        <v>197</v>
      </c>
      <c r="C55" s="121" t="s">
        <v>195</v>
      </c>
      <c r="D55" s="121" t="s">
        <v>198</v>
      </c>
      <c r="E55" s="136"/>
      <c r="F55" s="123"/>
      <c r="G55" s="124">
        <v>778440</v>
      </c>
      <c r="H55" s="137"/>
      <c r="I55" s="126">
        <f t="shared" si="1"/>
        <v>778440</v>
      </c>
    </row>
    <row r="56" spans="1:9" ht="16.5" customHeight="1">
      <c r="A56" s="121">
        <v>5</v>
      </c>
      <c r="B56" s="127" t="s">
        <v>194</v>
      </c>
      <c r="C56" s="121" t="s">
        <v>195</v>
      </c>
      <c r="D56" s="121" t="s">
        <v>199</v>
      </c>
      <c r="E56" s="136"/>
      <c r="F56" s="123"/>
      <c r="G56" s="124">
        <v>1987000</v>
      </c>
      <c r="H56" s="137"/>
      <c r="I56" s="126">
        <f>SUM(E56:H56)</f>
        <v>1987000</v>
      </c>
    </row>
    <row r="57" spans="1:9" ht="16.5" customHeight="1">
      <c r="A57" s="121"/>
      <c r="B57" s="127"/>
      <c r="C57" s="121"/>
      <c r="D57" s="121"/>
      <c r="E57" s="136"/>
      <c r="F57" s="123"/>
      <c r="G57" s="124"/>
      <c r="H57" s="137"/>
      <c r="I57" s="126">
        <f t="shared" si="1"/>
        <v>0</v>
      </c>
    </row>
    <row r="58" spans="1:9" ht="16.5" customHeight="1" thickBot="1">
      <c r="A58" s="121"/>
      <c r="B58" s="127"/>
      <c r="C58" s="121"/>
      <c r="D58" s="121"/>
      <c r="E58" s="166"/>
      <c r="F58" s="123"/>
      <c r="G58" s="123"/>
      <c r="H58" s="167"/>
      <c r="I58" s="126">
        <f t="shared" si="1"/>
        <v>0</v>
      </c>
    </row>
    <row r="59" spans="1:9" ht="16.5" customHeight="1" thickBot="1">
      <c r="A59" s="128"/>
      <c r="B59" s="168"/>
      <c r="C59" s="128"/>
      <c r="D59" s="128"/>
      <c r="E59" s="169">
        <f>SUM(E52:E58)</f>
        <v>0</v>
      </c>
      <c r="F59" s="169">
        <f>SUM(F52:F58)</f>
        <v>144000</v>
      </c>
      <c r="G59" s="169">
        <f>SUM(G52:G58)</f>
        <v>4750440</v>
      </c>
      <c r="H59" s="169">
        <f>SUM(H52:H58)</f>
        <v>0</v>
      </c>
      <c r="I59" s="169">
        <f>SUM(I52:I58)</f>
        <v>4894440</v>
      </c>
    </row>
    <row r="60" spans="1:9" s="174" customFormat="1" ht="16.5" customHeight="1" thickBot="1">
      <c r="A60" s="170"/>
      <c r="B60" s="171" t="s">
        <v>200</v>
      </c>
      <c r="C60" s="172"/>
      <c r="D60" s="172"/>
      <c r="E60" s="173">
        <f>E39+E43+E47+E50+E59</f>
        <v>0</v>
      </c>
      <c r="F60" s="173">
        <f>F39+F43+F47+F50+F59</f>
        <v>665400</v>
      </c>
      <c r="G60" s="173">
        <f>G39+G43+G47+G50+G59</f>
        <v>12383440</v>
      </c>
      <c r="H60" s="173">
        <f>H39+H43+H47+H50+H59</f>
        <v>0</v>
      </c>
      <c r="I60" s="173">
        <f>I39+I43+I47+I50+I59</f>
        <v>13048840</v>
      </c>
    </row>
    <row r="61" spans="1:9" ht="16.5" customHeight="1" thickTop="1">
      <c r="B61" s="176"/>
      <c r="C61" s="177"/>
      <c r="D61" s="177"/>
    </row>
    <row r="62" spans="1:9" ht="16.5" customHeight="1">
      <c r="A62" s="178" t="s">
        <v>52</v>
      </c>
      <c r="B62" s="179" t="s">
        <v>201</v>
      </c>
      <c r="C62" s="109" t="s">
        <v>53</v>
      </c>
      <c r="E62" s="243" t="s">
        <v>202</v>
      </c>
      <c r="F62" s="243"/>
      <c r="G62" s="243" t="s">
        <v>203</v>
      </c>
      <c r="H62" s="243"/>
      <c r="I62" s="179"/>
    </row>
    <row r="63" spans="1:9" ht="16.5" customHeight="1">
      <c r="A63" s="178"/>
      <c r="C63" s="109"/>
      <c r="E63" s="243"/>
      <c r="F63" s="243"/>
      <c r="G63" s="243"/>
      <c r="H63" s="243"/>
      <c r="I63" s="175"/>
    </row>
    <row r="64" spans="1:9" ht="16.5" customHeight="1">
      <c r="A64" s="178" t="s">
        <v>52</v>
      </c>
      <c r="B64" s="179" t="s">
        <v>201</v>
      </c>
      <c r="C64" s="109" t="s">
        <v>54</v>
      </c>
      <c r="E64" s="243" t="s">
        <v>204</v>
      </c>
      <c r="F64" s="243"/>
      <c r="G64" s="243" t="s">
        <v>60</v>
      </c>
      <c r="H64" s="243"/>
      <c r="I64" s="175"/>
    </row>
    <row r="65" spans="1:9" ht="16.5" customHeight="1">
      <c r="A65" s="178"/>
      <c r="C65" s="109"/>
      <c r="E65" s="179"/>
      <c r="F65" s="179"/>
      <c r="G65" s="243"/>
      <c r="H65" s="243"/>
      <c r="I65" s="175"/>
    </row>
    <row r="66" spans="1:9" ht="16.5" customHeight="1">
      <c r="A66" s="178" t="s">
        <v>52</v>
      </c>
      <c r="B66" s="179" t="s">
        <v>201</v>
      </c>
      <c r="C66" s="109" t="s">
        <v>54</v>
      </c>
      <c r="E66" s="243" t="s">
        <v>205</v>
      </c>
      <c r="F66" s="243"/>
      <c r="G66" s="243" t="s">
        <v>206</v>
      </c>
      <c r="H66" s="243"/>
      <c r="I66" s="175"/>
    </row>
    <row r="67" spans="1:9" ht="16.5" customHeight="1">
      <c r="A67" s="178"/>
      <c r="C67" s="109"/>
      <c r="E67" s="179"/>
      <c r="F67" s="179"/>
      <c r="G67" s="243"/>
      <c r="H67" s="243"/>
      <c r="I67" s="175"/>
    </row>
    <row r="68" spans="1:9" ht="16.5" customHeight="1">
      <c r="A68" s="178" t="s">
        <v>52</v>
      </c>
      <c r="B68" s="179" t="s">
        <v>201</v>
      </c>
      <c r="C68" s="109" t="s">
        <v>96</v>
      </c>
      <c r="E68" s="243" t="s">
        <v>207</v>
      </c>
      <c r="F68" s="243"/>
      <c r="G68" s="243" t="s">
        <v>100</v>
      </c>
      <c r="H68" s="243"/>
      <c r="I68" s="175"/>
    </row>
  </sheetData>
  <mergeCells count="21">
    <mergeCell ref="E63:F63"/>
    <mergeCell ref="G63:H63"/>
    <mergeCell ref="A1:I1"/>
    <mergeCell ref="A2:I2"/>
    <mergeCell ref="A3:I3"/>
    <mergeCell ref="B4:B6"/>
    <mergeCell ref="E4:H4"/>
    <mergeCell ref="I4:I6"/>
    <mergeCell ref="B36:B38"/>
    <mergeCell ref="E36:H36"/>
    <mergeCell ref="I37:I38"/>
    <mergeCell ref="E62:F62"/>
    <mergeCell ref="G62:H62"/>
    <mergeCell ref="E68:F68"/>
    <mergeCell ref="G68:H68"/>
    <mergeCell ref="E64:F64"/>
    <mergeCell ref="G64:H64"/>
    <mergeCell ref="G65:H65"/>
    <mergeCell ref="E66:F66"/>
    <mergeCell ref="G66:H66"/>
    <mergeCell ref="G67:H67"/>
  </mergeCells>
  <pageMargins left="0.16" right="0.15" top="0.13" bottom="0.16" header="0.11" footer="0.16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งบแสดงฐานะปี57</vt:lpstr>
      <vt:lpstr>งบรับจ่าย</vt:lpstr>
      <vt:lpstr>งบทรัพย์สิน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2015-01-07T04:02:15Z</dcterms:modified>
</cp:coreProperties>
</file>