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งบแสดงฐานะปี56" sheetId="1" r:id="rId1"/>
    <sheet name="งบรับจ่าย" sheetId="2" r:id="rId2"/>
    <sheet name="งบทรัพย์สิน" sheetId="3" r:id="rId3"/>
  </sheets>
  <definedNames/>
  <calcPr fullCalcOnLoad="1"/>
</workbook>
</file>

<file path=xl/sharedStrings.xml><?xml version="1.0" encoding="utf-8"?>
<sst xmlns="http://schemas.openxmlformats.org/spreadsheetml/2006/main" count="306" uniqueCount="197">
  <si>
    <t>องค์การบริหารส่วนตำบลหนองแวง  อำเภอหนองบัวแดง  จังหวัดชัยภูมิ</t>
  </si>
  <si>
    <t>งบแสดงฐานะการเงิน</t>
  </si>
  <si>
    <t>ทรัพย์สิน</t>
  </si>
  <si>
    <t>หนี้สิน</t>
  </si>
  <si>
    <t>เงินสด</t>
  </si>
  <si>
    <t>เงินทุนเศรษฐกิจชุมชน</t>
  </si>
  <si>
    <t>เงินอุดหนุนเฉพาะกิจ - ฝากคลังจังหวัด</t>
  </si>
  <si>
    <t xml:space="preserve">เงินฝากกระแสรายวัน (ธ.กรุงไทย)/ชัยภูมิ  </t>
  </si>
  <si>
    <t>บัญชีเลขที่</t>
  </si>
  <si>
    <t>307-606-1569</t>
  </si>
  <si>
    <t xml:space="preserve">เงินฝากออมทรัพย์ (ธ.ออมสิน)/หนองบัวแดง </t>
  </si>
  <si>
    <t>07-4706-20-068582-3</t>
  </si>
  <si>
    <t xml:space="preserve">เงินฝากออมทรัพย์ (ธกส.)/หนองบัวแดง    </t>
  </si>
  <si>
    <t>912-2-81193-7</t>
  </si>
  <si>
    <t>912-2-88887-5</t>
  </si>
  <si>
    <t>912-2-88222-7</t>
  </si>
  <si>
    <t>912-2-02769-7</t>
  </si>
  <si>
    <t xml:space="preserve">เงินฝากประจำ (ธกส.)/หนองบัวแดง    </t>
  </si>
  <si>
    <t>912-4-10612-8</t>
  </si>
  <si>
    <t>บวก</t>
  </si>
  <si>
    <t>เงินทุนสำรองสะสมงวดนี้</t>
  </si>
  <si>
    <t>ภาระผูกพัน</t>
  </si>
  <si>
    <t>รายรับจริงสูงกว่าจ่ายจริงงวดนี้</t>
  </si>
  <si>
    <t>ลูกหนี้เงินยืม - เงินสะสม (ลูกจ้างสถานีสูบน้ำ)</t>
  </si>
  <si>
    <t xml:space="preserve">ลูกหนี้ - ภาษีบำรุงท้องที่ </t>
  </si>
  <si>
    <t>ลูกหนี้ - ภาษีเรือนและที่ดิน</t>
  </si>
  <si>
    <t>ลูกหนี้ - ภาษีป้าย</t>
  </si>
  <si>
    <t>รวม</t>
  </si>
  <si>
    <t>ลูกหนี้เงินทุนเศรษฐกิจชุมชน</t>
  </si>
  <si>
    <t>หัก</t>
  </si>
  <si>
    <t>ปรับปรุงบัญชี</t>
  </si>
  <si>
    <t xml:space="preserve"> </t>
  </si>
  <si>
    <t>(ลงชื่อ)</t>
  </si>
  <si>
    <t>ผู้จัดทำ</t>
  </si>
  <si>
    <t>ผู้ตรวจ</t>
  </si>
  <si>
    <t>หัวหน้าส่วนการคลัง</t>
  </si>
  <si>
    <t>รายการ</t>
  </si>
  <si>
    <t>ประมาณการ</t>
  </si>
  <si>
    <t>รายรับจริง</t>
  </si>
  <si>
    <t>+</t>
  </si>
  <si>
    <t>สูง</t>
  </si>
  <si>
    <t>(-)</t>
  </si>
  <si>
    <t>ต่ำ</t>
  </si>
  <si>
    <t>บาท</t>
  </si>
  <si>
    <t>สต.</t>
  </si>
  <si>
    <t>รายรับตามประมาณการ</t>
  </si>
  <si>
    <t>รายรับ</t>
  </si>
  <si>
    <t xml:space="preserve">           ภาษีอากร</t>
  </si>
  <si>
    <t>-</t>
  </si>
  <si>
    <t xml:space="preserve">           ค่าธรรมเนียม ค่าปรับและใบอนุญาต</t>
  </si>
  <si>
    <t xml:space="preserve"> -</t>
  </si>
  <si>
    <t xml:space="preserve">           รายได้จากทรัพย์สิน</t>
  </si>
  <si>
    <t>16</t>
  </si>
  <si>
    <t xml:space="preserve">           รายได้จากสาธารณูปโภคและพาณิชย์</t>
  </si>
  <si>
    <t xml:space="preserve">           รายได้เบ็ดเตล็ด</t>
  </si>
  <si>
    <t xml:space="preserve">           รายได้จากทุน</t>
  </si>
  <si>
    <t xml:space="preserve">            ภาษีจัดสรร</t>
  </si>
  <si>
    <t>12</t>
  </si>
  <si>
    <t xml:space="preserve">            เงินอุดหนุน</t>
  </si>
  <si>
    <t>รวมเงินตามงบประมาณการรายรับทั้งสิ้น</t>
  </si>
  <si>
    <t>เงินอุดหนุนที่รัฐบาลให้โดยระบุวัตถุประสงค์  (หมายเหตุ 4)</t>
  </si>
  <si>
    <t>เงินอุดหนุนเฉพาะกิจ  (หมายเหตุ7)</t>
  </si>
  <si>
    <t>รวมรายรับทั้งสิ้น</t>
  </si>
  <si>
    <t>(ลงชื่อ)                                                           ผู้จัดทำ</t>
  </si>
  <si>
    <t xml:space="preserve">                 (นางสาวขวัญนคร   ลักขษร)</t>
  </si>
  <si>
    <t>(นางฉวีวรรณ  ฤทธิ์กำลัง)</t>
  </si>
  <si>
    <t>(ลงชื่อ)                                                            ผู้ตรวจ</t>
  </si>
  <si>
    <t>ผู้อนุมัติ</t>
  </si>
  <si>
    <t xml:space="preserve">                (นางสาวประคอง   คลองไข่น้ำ)</t>
  </si>
  <si>
    <t>(นายนิคม   อบมาลี)</t>
  </si>
  <si>
    <t xml:space="preserve">          ปลัดองค์การบริหารส่วนตำบลหนองแวง</t>
  </si>
  <si>
    <t>นายกองค์การบริหารส่วนตำบลหนองแวง</t>
  </si>
  <si>
    <t xml:space="preserve"> -2-</t>
  </si>
  <si>
    <t>รายจ่ายจริง</t>
  </si>
  <si>
    <t>รายจ่ายตามประมาณการ</t>
  </si>
  <si>
    <t xml:space="preserve">        งบกลาง</t>
  </si>
  <si>
    <t xml:space="preserve">         เงินเดือน (ฝ่ายการเมือง)</t>
  </si>
  <si>
    <t xml:space="preserve">         เงินเดือน (ฝ่ายประจำ)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</si>
  <si>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</si>
  <si>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</si>
  <si>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</si>
  <si>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</si>
  <si>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</si>
  <si>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</si>
  <si>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</si>
  <si>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</si>
  <si>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 xml:space="preserve">        รายจ่ายอื่น</t>
  </si>
  <si>
    <t>รวมรายจ่ายตามงบประมาณการรายจ่ายทั้งสิ้น(1)</t>
  </si>
  <si>
    <t>รวมรายจ่ายจากเงินอุดหนุนรัฐบาลโดยระบุวัตถุประสงค์ (2)</t>
  </si>
  <si>
    <t>รวมรายจ่ายจากเงินอุดหนุนเฉพาะกิจ (3)</t>
  </si>
  <si>
    <t>รวมรายจ่ายทั้งสิ้น(1)+(2)+(3)</t>
  </si>
  <si>
    <r>
      <t>หัก</t>
    </r>
    <r>
      <rPr>
        <sz val="14"/>
        <rFont val="Angsana New"/>
        <family val="1"/>
      </rPr>
      <t xml:space="preserve">   สำรองเงินรายรับ</t>
    </r>
    <r>
      <rPr>
        <sz val="14"/>
        <color indexed="9"/>
        <rFont val="Angsana New"/>
        <family val="1"/>
      </rPr>
      <t xml:space="preserve"> </t>
    </r>
  </si>
  <si>
    <t>องค์การบริหารส่วนตำบลหนองแวง</t>
  </si>
  <si>
    <t>ลำ</t>
  </si>
  <si>
    <t>ส่วน</t>
  </si>
  <si>
    <t>เลขที่</t>
  </si>
  <si>
    <t>ทรัพย์สินเกิดจาก</t>
  </si>
  <si>
    <t>รวมจำนวนเงิน</t>
  </si>
  <si>
    <t>ดับ</t>
  </si>
  <si>
    <t>สำนักงาน</t>
  </si>
  <si>
    <t>ฎีกา</t>
  </si>
  <si>
    <t>เงินรายได้</t>
  </si>
  <si>
    <t>เงินอุดหนุน</t>
  </si>
  <si>
    <t>เงินสะสม</t>
  </si>
  <si>
    <t>อุดหนุนเฉพาะกิจ</t>
  </si>
  <si>
    <t>ที่</t>
  </si>
  <si>
    <t>(บาท)</t>
  </si>
  <si>
    <t>ก. อสังหาริมทรัพย์</t>
  </si>
  <si>
    <t xml:space="preserve">          - อาคาร</t>
  </si>
  <si>
    <t>โยธา</t>
  </si>
  <si>
    <t>ข. สังหาริมทรัพย์</t>
  </si>
  <si>
    <t xml:space="preserve">        -ครุภัณฑ์สำนักงาน</t>
  </si>
  <si>
    <t>การศึกษา</t>
  </si>
  <si>
    <t xml:space="preserve">        -ครุภัณฑ์ไฟฟ้าและวิทยุ</t>
  </si>
  <si>
    <t xml:space="preserve">        -ครุภัณฑ์ทางการแพทย์</t>
  </si>
  <si>
    <t xml:space="preserve">        -ครุภัณฑ์ยานพาหนะ</t>
  </si>
  <si>
    <t>รวมหน้าที่ 1</t>
  </si>
  <si>
    <t>( หน้า 2 )</t>
  </si>
  <si>
    <t>ยอดยกมาหน้าที่ 1</t>
  </si>
  <si>
    <t xml:space="preserve">        -ครุภัณฑ์งานบ้านงานครัว</t>
  </si>
  <si>
    <t xml:space="preserve">        -ครุภัณฑ์อื่นๆ</t>
  </si>
  <si>
    <t>รวมทั้งสิ้น</t>
  </si>
  <si>
    <t>..........................................................................................................................................</t>
  </si>
  <si>
    <t>นางสาวขวัญนคร   ลักขษร</t>
  </si>
  <si>
    <t>นักวิชาการเงินและบัญชี</t>
  </si>
  <si>
    <t>นางฉวีวรรณ   ฤทธิ์กำลัง</t>
  </si>
  <si>
    <t>นางสาวประคอง  คลองไข่น้ำ</t>
  </si>
  <si>
    <t>ปลัดองค์การบริหารส่วนตำบล</t>
  </si>
  <si>
    <t>นายนิคม   อบมาลี</t>
  </si>
  <si>
    <t>ณ วันที่ 30 กันยายน 2556</t>
  </si>
  <si>
    <t>หนี้สินและทุน</t>
  </si>
  <si>
    <t>ทุนทรัพย์สิน</t>
  </si>
  <si>
    <t>ทรัพย์สินต่าง ๆ ตามงบทรัพย์สิน</t>
  </si>
  <si>
    <t>เงินขาดบัญชี ( 195 + 19,500 + 376.61 )</t>
  </si>
  <si>
    <t>เงินรับฝาก *(หมายเหตุ 2)</t>
  </si>
  <si>
    <t>ลูกหนี้เงินยืม - เงินสะสม (ครูผดด.) (20,418.88 + 10,080)</t>
  </si>
  <si>
    <t>รายจ่ายรอจ่าย (ค่าตอบแทนพิเศษโบนัส,เงินประจำตำแหน่ง)</t>
  </si>
  <si>
    <t xml:space="preserve">รายจ่ายค้างจ่าย (เบิกตัดปี 56) </t>
  </si>
  <si>
    <t>กสจ. 3% ค้างจ่าย</t>
  </si>
  <si>
    <t xml:space="preserve">รายจ่ายค้างจ่าย (เงินอุดหนุนเฉพาะกิจ) </t>
  </si>
  <si>
    <t>สำรองเงินรายรับ</t>
  </si>
  <si>
    <t>เงินทุนสำรองสะสม ณ 1 ต.ค. 55</t>
  </si>
  <si>
    <t>เงินทุนสำรองสะสม ณ 30 ก.ย. 56</t>
  </si>
  <si>
    <t>เงินสะสมยกมา 1 ต.ค.2555</t>
  </si>
  <si>
    <t>เงินคงเหลือเมื่อ 30 กันยายน 2556</t>
  </si>
  <si>
    <t>รายจ่ายผลัดส่งใบสำคัญ ปี 55</t>
  </si>
  <si>
    <t>ลูกหนี้ภาษี  ณ 30 ก.ย. 56</t>
  </si>
  <si>
    <t>รับคืนเงินสะสมระหว่างปี 56</t>
  </si>
  <si>
    <t>จ่ายขาดเงินสะสมประจำปี 56</t>
  </si>
  <si>
    <t>ลูกหนี้ภาษีบำรุงท้องที่ 56</t>
  </si>
  <si>
    <t>เงินสะสม  ณ  30 ก.ย.56</t>
  </si>
  <si>
    <t>(ลงชื่อ)..............................................ผู้จัดทำ            (ลงชื่อ)...............................................ผู้ตรวจ</t>
  </si>
  <si>
    <t xml:space="preserve">                 (ลงชื่อ).....................................................................ผู้ตรวจ</t>
  </si>
  <si>
    <t>(ลงชื่อ)........................................................................ผู้อนุมัติ</t>
  </si>
  <si>
    <t xml:space="preserve">  (นางสาวขวัญนคร  ลักขษร)                                          (นางฉวีวรรณ   ฤทธิ์กำลัง)</t>
  </si>
  <si>
    <t xml:space="preserve">                  (นางสาวประคอง    คลองไข่น้ำ)</t>
  </si>
  <si>
    <t xml:space="preserve">    นักวิชาการเงินและบัญชี                                                  หัวหน้าส่วนการคลัง</t>
  </si>
  <si>
    <t xml:space="preserve">                                 ปลัดองค์การบริหารส่วนตำบลหนองแวง</t>
  </si>
  <si>
    <t>งบรายรับ รายจ่ายตามงบประมาณประจำปี 2556</t>
  </si>
  <si>
    <t>ตั้งแต่วันที่  1  ตุลาคม  2555  ถึงวันที่  30  กันยายน  2556</t>
  </si>
  <si>
    <t xml:space="preserve">                     นักวิชการเงินและบัญชี</t>
  </si>
  <si>
    <t xml:space="preserve">***รายจ่ายรอจ่าย (ค่าตอบแทนพิเศษโบนัส+เงินประจำตำแหน่ง) </t>
  </si>
  <si>
    <t xml:space="preserve">***รายจ่ายค้างจ่ายเบิกตัดปี 56 </t>
  </si>
  <si>
    <t xml:space="preserve">***เงินอุดหนุนระบุวัตถุประสงค์ค้างจ่าย </t>
  </si>
  <si>
    <t>รวมรายจ่ายค้างจ่ายเบิกตัดปี 56</t>
  </si>
  <si>
    <t>รวมรายรับจริง  สูงกว่า  รายจ่ายจริง (65,374,887.88 - 45,480,354.52)</t>
  </si>
  <si>
    <r>
      <t xml:space="preserve">          ทุนสำรองสะสม</t>
    </r>
    <r>
      <rPr>
        <sz val="14"/>
        <color indexed="9"/>
        <rFont val="Angsana New"/>
        <family val="1"/>
      </rPr>
      <t xml:space="preserve"> </t>
    </r>
    <r>
      <rPr>
        <sz val="14"/>
        <rFont val="Angsana New"/>
        <family val="1"/>
      </rPr>
      <t>(19,894,533.36 X 25%)</t>
    </r>
  </si>
  <si>
    <t>รวมรายรับสูงกว่ารายจ่ายจริงทั้งสิ้น (เข้าบัญชีเงินสะสม) (19,894,533.36 - 4,973,633.34)</t>
  </si>
  <si>
    <t>รายละเอียดประกอบงบทรัพย์สิน (รับเพิ่ม) ประจำปี 2556</t>
  </si>
  <si>
    <t>ณ วันที่  30  กันยายน  2556</t>
  </si>
  <si>
    <t>ต่อเติมอาคารศูนย์พัฒนาเด็กเล็กบ้านหนองปล้อง ม.2</t>
  </si>
  <si>
    <t>ต่อเติมอาคารศูนย์พัฒนาเด็กเล็กบ้านนารี ม.4</t>
  </si>
  <si>
    <t>ก่อสร้างบ้านเทิดไท้องค์ราชัน</t>
  </si>
  <si>
    <t xml:space="preserve">โต๊ะทำงานพร้อมเก้าอี้ ระดับ 1 -2 </t>
  </si>
  <si>
    <t>ปลัด</t>
  </si>
  <si>
    <t>ตู้บานเลื่อนกระจก</t>
  </si>
  <si>
    <t>เครื่องโทรสาร</t>
  </si>
  <si>
    <t>เครื่องปรับอากาศ</t>
  </si>
  <si>
    <t>เครื่องแสกนเนอร์</t>
  </si>
  <si>
    <t>ตู้เอกสารแบบสองบาน</t>
  </si>
  <si>
    <t>โต๊ะทำงานพร้อมเก้าอี้ ระดับ 3 - 6</t>
  </si>
  <si>
    <t>สาธารณสุข</t>
  </si>
  <si>
    <t>เครื่องเสียง</t>
  </si>
  <si>
    <t>วิทยุสื่อสาร</t>
  </si>
  <si>
    <t>รถบรรทุกน้ำ</t>
  </si>
  <si>
    <t>เงินนอก</t>
  </si>
  <si>
    <t>อุปกรณ์ทางการแพทย์</t>
  </si>
  <si>
    <t>เครื่องพ่นยุง</t>
  </si>
  <si>
    <t>เครื่องกรองน้ำ</t>
  </si>
  <si>
    <t>สายดับเพลิง</t>
  </si>
  <si>
    <t>เครื่องโปรเจคเตอร์พร้อมจอ</t>
  </si>
  <si>
    <t>เครื่องทำน้ำร้อน - น้ำเย็น</t>
  </si>
  <si>
    <t>ซุ้มเฉลิมพระเกียรติ</t>
  </si>
  <si>
    <t>ศาลาพักผ่อน</t>
  </si>
  <si>
    <t>กรวยจราจร</t>
  </si>
  <si>
    <t>แผงกั้นจราจร</t>
  </si>
  <si>
    <t>เก้าอี้พลาสติก จำนวน 100 ตัว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</si>
</sst>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63" formatCode="t&quot;р.&quot;#,##0_);\(t&quot;р.&quot;#,##0\)"/>
    <numFmt numFmtId="64" formatCode="t&quot;р.&quot;#,##0_);[Red]\(t&quot;р.&quot;#,##0\)"/>
    <numFmt numFmtId="65" formatCode="t&quot;р.&quot;#,##0.00_);\(t&quot;р.&quot;#,##0.00\)"/>
    <numFmt numFmtId="66" formatCode="t&quot;р.&quot;#,##0.00_);[Red]\(t&quot;р.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(* #,##0.00_);_(* \(#,##0.00\);_(* &quot;-&quot;??_);_(@_)"/>
    <numFmt numFmtId="201" formatCode="#,##0_);\(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3"/>
      <name val="Angsana New"/>
      <family val="1"/>
    </font>
    <font>
      <sz val="16"/>
      <name val="Angsana New"/>
      <family val="1"/>
    </font>
    <font>
      <b/>
      <u val="single"/>
      <sz val="13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u val="single"/>
      <sz val="13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u val="single"/>
      <sz val="12"/>
      <name val="Angsana New"/>
      <family val="1"/>
    </font>
    <font>
      <sz val="11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DashDotDot"/>
    </border>
    <border>
      <left style="thin"/>
      <right style="thin"/>
      <top>
        <color indexed="63"/>
      </top>
      <bottom style="hair"/>
    </border>
    <border>
      <left style="thin"/>
      <right style="thin"/>
      <top style="mediumDashDotDot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DashDotDot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DashDotDot"/>
      <bottom style="mediumDashDotDot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Dashed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mediumDashDotDot"/>
      <bottom style="mediumDashDotDot"/>
    </border>
    <border>
      <left style="double"/>
      <right style="thin"/>
      <top style="mediumDashDotDot"/>
      <bottom style="mediumDashDotDot"/>
    </border>
    <border>
      <left style="thin"/>
      <right style="thin"/>
      <top style="mediumDashDotDot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hair"/>
      <bottom style="mediumDashDot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DashDot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DashDot"/>
      <bottom style="double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mediumDashDotDot"/>
      <bottom>
        <color indexed="63"/>
      </bottom>
    </border>
    <border>
      <left style="double"/>
      <right style="thin"/>
      <top style="mediumDashDotDot"/>
      <bottom>
        <color indexed="63"/>
      </bottom>
    </border>
    <border>
      <left style="thin"/>
      <right>
        <color indexed="63"/>
      </right>
      <top style="mediumDashed"/>
      <bottom style="double"/>
    </border>
    <border>
      <left style="double"/>
      <right style="thin"/>
      <top style="mediumDashed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thin"/>
      <top style="hair"/>
      <bottom style="medium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hair"/>
    </border>
    <border>
      <left>
        <color indexed="63"/>
      </left>
      <right style="thin"/>
      <top style="mediumDashed"/>
      <bottom style="hair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199" fontId="5" fillId="0" borderId="12" xfId="33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94" fontId="5" fillId="0" borderId="16" xfId="33" applyFont="1" applyBorder="1" applyAlignment="1">
      <alignment/>
    </xf>
    <xf numFmtId="0" fontId="5" fillId="0" borderId="17" xfId="0" applyFont="1" applyBorder="1" applyAlignment="1">
      <alignment/>
    </xf>
    <xf numFmtId="194" fontId="2" fillId="0" borderId="18" xfId="33" applyFont="1" applyBorder="1" applyAlignment="1">
      <alignment/>
    </xf>
    <xf numFmtId="0" fontId="2" fillId="0" borderId="14" xfId="0" applyFont="1" applyBorder="1" applyAlignment="1">
      <alignment/>
    </xf>
    <xf numFmtId="194" fontId="5" fillId="0" borderId="15" xfId="33" applyFont="1" applyBorder="1" applyAlignment="1">
      <alignment/>
    </xf>
    <xf numFmtId="194" fontId="5" fillId="0" borderId="19" xfId="33" applyFont="1" applyBorder="1" applyAlignment="1">
      <alignment/>
    </xf>
    <xf numFmtId="0" fontId="2" fillId="0" borderId="17" xfId="0" applyFont="1" applyBorder="1" applyAlignment="1">
      <alignment/>
    </xf>
    <xf numFmtId="199" fontId="5" fillId="0" borderId="15" xfId="33" applyNumberFormat="1" applyFont="1" applyBorder="1" applyAlignment="1">
      <alignment/>
    </xf>
    <xf numFmtId="199" fontId="5" fillId="0" borderId="20" xfId="33" applyNumberFormat="1" applyFont="1" applyBorder="1" applyAlignment="1">
      <alignment/>
    </xf>
    <xf numFmtId="199" fontId="5" fillId="0" borderId="19" xfId="33" applyNumberFormat="1" applyFont="1" applyBorder="1" applyAlignment="1">
      <alignment/>
    </xf>
    <xf numFmtId="194" fontId="5" fillId="0" borderId="15" xfId="33" applyFont="1" applyBorder="1" applyAlignment="1">
      <alignment horizontal="right"/>
    </xf>
    <xf numFmtId="194" fontId="5" fillId="0" borderId="21" xfId="33" applyFont="1" applyBorder="1" applyAlignment="1">
      <alignment/>
    </xf>
    <xf numFmtId="194" fontId="2" fillId="0" borderId="19" xfId="33" applyFont="1" applyBorder="1" applyAlignment="1">
      <alignment/>
    </xf>
    <xf numFmtId="194" fontId="5" fillId="0" borderId="22" xfId="33" applyFont="1" applyBorder="1" applyAlignment="1">
      <alignment/>
    </xf>
    <xf numFmtId="194" fontId="2" fillId="0" borderId="15" xfId="33" applyFont="1" applyBorder="1" applyAlignment="1">
      <alignment/>
    </xf>
    <xf numFmtId="0" fontId="2" fillId="0" borderId="14" xfId="0" applyFont="1" applyBorder="1" applyAlignment="1">
      <alignment/>
    </xf>
    <xf numFmtId="194" fontId="2" fillId="0" borderId="19" xfId="33" applyFont="1" applyBorder="1" applyAlignment="1">
      <alignment/>
    </xf>
    <xf numFmtId="0" fontId="2" fillId="0" borderId="17" xfId="0" applyFont="1" applyBorder="1" applyAlignment="1">
      <alignment/>
    </xf>
    <xf numFmtId="194" fontId="5" fillId="0" borderId="19" xfId="33" applyFont="1" applyBorder="1" applyAlignment="1">
      <alignment horizontal="right"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4" xfId="0" applyFont="1" applyBorder="1" applyAlignment="1">
      <alignment horizontal="right"/>
    </xf>
    <xf numFmtId="194" fontId="2" fillId="0" borderId="23" xfId="33" applyFont="1" applyBorder="1" applyAlignment="1">
      <alignment/>
    </xf>
    <xf numFmtId="194" fontId="5" fillId="0" borderId="22" xfId="33" applyFont="1" applyBorder="1" applyAlignment="1">
      <alignment horizontal="right"/>
    </xf>
    <xf numFmtId="194" fontId="5" fillId="0" borderId="24" xfId="33" applyFont="1" applyBorder="1" applyAlignment="1">
      <alignment horizontal="right"/>
    </xf>
    <xf numFmtId="0" fontId="5" fillId="0" borderId="25" xfId="0" applyFont="1" applyBorder="1" applyAlignment="1">
      <alignment/>
    </xf>
    <xf numFmtId="0" fontId="2" fillId="0" borderId="26" xfId="0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4" fontId="5" fillId="0" borderId="0" xfId="33" applyFont="1" applyAlignment="1">
      <alignment/>
    </xf>
    <xf numFmtId="194" fontId="2" fillId="0" borderId="0" xfId="33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/>
    </xf>
    <xf numFmtId="194" fontId="3" fillId="0" borderId="30" xfId="33" applyFont="1" applyBorder="1" applyAlignment="1">
      <alignment horizontal="center"/>
    </xf>
    <xf numFmtId="0" fontId="9" fillId="0" borderId="15" xfId="0" applyFont="1" applyBorder="1" applyAlignment="1">
      <alignment/>
    </xf>
    <xf numFmtId="194" fontId="3" fillId="0" borderId="14" xfId="33" applyFont="1" applyBorder="1" applyAlignment="1">
      <alignment horizontal="center"/>
    </xf>
    <xf numFmtId="0" fontId="10" fillId="0" borderId="15" xfId="0" applyFont="1" applyBorder="1" applyAlignment="1">
      <alignment/>
    </xf>
    <xf numFmtId="194" fontId="10" fillId="0" borderId="14" xfId="33" applyFont="1" applyBorder="1" applyAlignment="1">
      <alignment horizontal="center"/>
    </xf>
    <xf numFmtId="0" fontId="10" fillId="0" borderId="0" xfId="0" applyFont="1" applyAlignment="1">
      <alignment/>
    </xf>
    <xf numFmtId="194" fontId="10" fillId="7" borderId="14" xfId="33" applyFont="1" applyFill="1" applyBorder="1" applyAlignment="1">
      <alignment horizontal="center"/>
    </xf>
    <xf numFmtId="194" fontId="10" fillId="0" borderId="14" xfId="33" applyFont="1" applyFill="1" applyBorder="1" applyAlignment="1">
      <alignment horizontal="center"/>
    </xf>
    <xf numFmtId="0" fontId="10" fillId="0" borderId="16" xfId="0" applyFont="1" applyBorder="1" applyAlignment="1">
      <alignment/>
    </xf>
    <xf numFmtId="194" fontId="10" fillId="0" borderId="31" xfId="33" applyFont="1" applyBorder="1" applyAlignment="1">
      <alignment horizontal="center"/>
    </xf>
    <xf numFmtId="0" fontId="10" fillId="0" borderId="29" xfId="0" applyFont="1" applyBorder="1" applyAlignment="1">
      <alignment/>
    </xf>
    <xf numFmtId="194" fontId="10" fillId="0" borderId="32" xfId="33" applyFont="1" applyBorder="1" applyAlignment="1">
      <alignment horizontal="center"/>
    </xf>
    <xf numFmtId="194" fontId="10" fillId="0" borderId="0" xfId="33" applyFont="1" applyBorder="1" applyAlignment="1">
      <alignment horizontal="center"/>
    </xf>
    <xf numFmtId="19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94" fontId="10" fillId="0" borderId="0" xfId="3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10" fillId="0" borderId="34" xfId="0" applyFont="1" applyBorder="1" applyAlignment="1">
      <alignment horizontal="center"/>
    </xf>
    <xf numFmtId="49" fontId="10" fillId="0" borderId="19" xfId="33" applyNumberFormat="1" applyFont="1" applyBorder="1" applyAlignment="1">
      <alignment horizontal="center"/>
    </xf>
    <xf numFmtId="49" fontId="10" fillId="0" borderId="15" xfId="33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49" fontId="10" fillId="0" borderId="32" xfId="33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49" fontId="10" fillId="0" borderId="0" xfId="33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94" fontId="9" fillId="0" borderId="35" xfId="33" applyFont="1" applyBorder="1" applyAlignment="1">
      <alignment horizontal="center"/>
    </xf>
    <xf numFmtId="194" fontId="10" fillId="0" borderId="0" xfId="33" applyFont="1" applyFill="1" applyAlignment="1">
      <alignment/>
    </xf>
    <xf numFmtId="0" fontId="11" fillId="0" borderId="0" xfId="0" applyFont="1" applyAlignment="1">
      <alignment/>
    </xf>
    <xf numFmtId="194" fontId="10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3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left"/>
    </xf>
    <xf numFmtId="0" fontId="14" fillId="0" borderId="36" xfId="0" applyFont="1" applyBorder="1" applyAlignment="1">
      <alignment horizontal="center"/>
    </xf>
    <xf numFmtId="194" fontId="13" fillId="0" borderId="36" xfId="33" applyFont="1" applyBorder="1" applyAlignment="1">
      <alignment/>
    </xf>
    <xf numFmtId="194" fontId="13" fillId="0" borderId="27" xfId="33" applyFont="1" applyBorder="1" applyAlignment="1">
      <alignment/>
    </xf>
    <xf numFmtId="194" fontId="13" fillId="0" borderId="37" xfId="33" applyFont="1" applyBorder="1" applyAlignment="1">
      <alignment/>
    </xf>
    <xf numFmtId="0" fontId="13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194" fontId="13" fillId="0" borderId="16" xfId="33" applyFont="1" applyBorder="1" applyAlignment="1">
      <alignment/>
    </xf>
    <xf numFmtId="194" fontId="13" fillId="0" borderId="15" xfId="33" applyFont="1" applyBorder="1" applyAlignment="1">
      <alignment/>
    </xf>
    <xf numFmtId="0" fontId="13" fillId="0" borderId="14" xfId="0" applyFont="1" applyBorder="1" applyAlignment="1">
      <alignment/>
    </xf>
    <xf numFmtId="194" fontId="13" fillId="0" borderId="38" xfId="33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6" xfId="0" applyFont="1" applyBorder="1" applyAlignment="1">
      <alignment horizontal="center"/>
    </xf>
    <xf numFmtId="194" fontId="13" fillId="0" borderId="40" xfId="33" applyFont="1" applyBorder="1" applyAlignment="1">
      <alignment/>
    </xf>
    <xf numFmtId="0" fontId="14" fillId="0" borderId="3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94" fontId="13" fillId="0" borderId="39" xfId="33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5" xfId="0" applyFont="1" applyBorder="1" applyAlignment="1">
      <alignment/>
    </xf>
    <xf numFmtId="194" fontId="13" fillId="0" borderId="15" xfId="33" applyFont="1" applyBorder="1" applyAlignment="1">
      <alignment horizontal="center"/>
    </xf>
    <xf numFmtId="194" fontId="13" fillId="0" borderId="14" xfId="33" applyFont="1" applyBorder="1" applyAlignment="1">
      <alignment/>
    </xf>
    <xf numFmtId="194" fontId="13" fillId="0" borderId="22" xfId="33" applyFont="1" applyBorder="1" applyAlignment="1">
      <alignment/>
    </xf>
    <xf numFmtId="194" fontId="13" fillId="0" borderId="41" xfId="33" applyFont="1" applyBorder="1" applyAlignment="1">
      <alignment/>
    </xf>
    <xf numFmtId="194" fontId="13" fillId="0" borderId="42" xfId="33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6" xfId="0" applyFont="1" applyFill="1" applyBorder="1" applyAlignment="1">
      <alignment horizontal="center"/>
    </xf>
    <xf numFmtId="194" fontId="13" fillId="0" borderId="43" xfId="33" applyFont="1" applyBorder="1" applyAlignment="1">
      <alignment/>
    </xf>
    <xf numFmtId="0" fontId="13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3" fillId="0" borderId="24" xfId="0" applyFont="1" applyFill="1" applyBorder="1" applyAlignment="1">
      <alignment horizontal="center"/>
    </xf>
    <xf numFmtId="194" fontId="13" fillId="0" borderId="24" xfId="33" applyFont="1" applyBorder="1" applyAlignment="1">
      <alignment/>
    </xf>
    <xf numFmtId="194" fontId="13" fillId="0" borderId="44" xfId="33" applyFont="1" applyBorder="1" applyAlignment="1">
      <alignment/>
    </xf>
    <xf numFmtId="0" fontId="15" fillId="0" borderId="1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right"/>
    </xf>
    <xf numFmtId="0" fontId="13" fillId="0" borderId="45" xfId="0" applyFont="1" applyFill="1" applyBorder="1" applyAlignment="1">
      <alignment horizontal="center"/>
    </xf>
    <xf numFmtId="194" fontId="13" fillId="0" borderId="47" xfId="33" applyFont="1" applyBorder="1" applyAlignment="1">
      <alignment/>
    </xf>
    <xf numFmtId="0" fontId="6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right" vertical="center"/>
    </xf>
    <xf numFmtId="194" fontId="6" fillId="0" borderId="34" xfId="0" applyNumberFormat="1" applyFont="1" applyBorder="1" applyAlignment="1">
      <alignment horizontal="center"/>
    </xf>
    <xf numFmtId="194" fontId="6" fillId="0" borderId="49" xfId="0" applyNumberFormat="1" applyFont="1" applyBorder="1" applyAlignment="1">
      <alignment horizontal="center"/>
    </xf>
    <xf numFmtId="194" fontId="6" fillId="0" borderId="50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194" fontId="13" fillId="0" borderId="51" xfId="33" applyFont="1" applyBorder="1" applyAlignment="1">
      <alignment/>
    </xf>
    <xf numFmtId="194" fontId="13" fillId="0" borderId="52" xfId="33" applyFont="1" applyBorder="1" applyAlignment="1">
      <alignment/>
    </xf>
    <xf numFmtId="0" fontId="13" fillId="0" borderId="15" xfId="0" applyFont="1" applyBorder="1" applyAlignment="1">
      <alignment horizontal="left"/>
    </xf>
    <xf numFmtId="194" fontId="13" fillId="0" borderId="16" xfId="33" applyFont="1" applyBorder="1" applyAlignment="1">
      <alignment horizontal="center"/>
    </xf>
    <xf numFmtId="194" fontId="13" fillId="0" borderId="31" xfId="33" applyFont="1" applyBorder="1" applyAlignment="1">
      <alignment/>
    </xf>
    <xf numFmtId="0" fontId="13" fillId="0" borderId="43" xfId="0" applyFont="1" applyBorder="1" applyAlignment="1">
      <alignment/>
    </xf>
    <xf numFmtId="194" fontId="13" fillId="0" borderId="53" xfId="33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5" xfId="0" applyFont="1" applyBorder="1" applyAlignment="1">
      <alignment horizontal="center"/>
    </xf>
    <xf numFmtId="194" fontId="6" fillId="0" borderId="47" xfId="33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194" fontId="2" fillId="0" borderId="15" xfId="33" applyFont="1" applyBorder="1" applyAlignment="1">
      <alignment/>
    </xf>
    <xf numFmtId="194" fontId="2" fillId="0" borderId="22" xfId="33" applyFont="1" applyBorder="1" applyAlignment="1">
      <alignment/>
    </xf>
    <xf numFmtId="0" fontId="2" fillId="0" borderId="14" xfId="0" applyFont="1" applyBorder="1" applyAlignment="1">
      <alignment horizontal="center"/>
    </xf>
    <xf numFmtId="194" fontId="5" fillId="0" borderId="56" xfId="33" applyFont="1" applyBorder="1" applyAlignment="1">
      <alignment horizontal="right"/>
    </xf>
    <xf numFmtId="0" fontId="5" fillId="0" borderId="57" xfId="0" applyFont="1" applyBorder="1" applyAlignment="1">
      <alignment/>
    </xf>
    <xf numFmtId="194" fontId="2" fillId="0" borderId="58" xfId="33" applyFont="1" applyBorder="1" applyAlignment="1">
      <alignment horizontal="right"/>
    </xf>
    <xf numFmtId="194" fontId="2" fillId="0" borderId="24" xfId="33" applyFont="1" applyBorder="1" applyAlignment="1">
      <alignment/>
    </xf>
    <xf numFmtId="0" fontId="5" fillId="0" borderId="59" xfId="0" applyFont="1" applyBorder="1" applyAlignment="1">
      <alignment/>
    </xf>
    <xf numFmtId="0" fontId="2" fillId="0" borderId="25" xfId="0" applyFont="1" applyBorder="1" applyAlignment="1">
      <alignment horizontal="center"/>
    </xf>
    <xf numFmtId="194" fontId="2" fillId="0" borderId="60" xfId="33" applyFont="1" applyBorder="1" applyAlignment="1">
      <alignment/>
    </xf>
    <xf numFmtId="0" fontId="5" fillId="0" borderId="61" xfId="0" applyFont="1" applyBorder="1" applyAlignment="1">
      <alignment/>
    </xf>
    <xf numFmtId="194" fontId="2" fillId="0" borderId="62" xfId="33" applyFont="1" applyBorder="1" applyAlignment="1">
      <alignment/>
    </xf>
    <xf numFmtId="194" fontId="10" fillId="0" borderId="0" xfId="33" applyFont="1" applyAlignment="1">
      <alignment/>
    </xf>
    <xf numFmtId="194" fontId="10" fillId="0" borderId="0" xfId="33" applyFont="1" applyBorder="1" applyAlignment="1">
      <alignment/>
    </xf>
    <xf numFmtId="194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94" fontId="13" fillId="0" borderId="63" xfId="33" applyFont="1" applyBorder="1" applyAlignment="1">
      <alignment/>
    </xf>
    <xf numFmtId="194" fontId="13" fillId="0" borderId="53" xfId="33" applyFont="1" applyBorder="1" applyAlignment="1">
      <alignment/>
    </xf>
    <xf numFmtId="194" fontId="13" fillId="0" borderId="64" xfId="33" applyFont="1" applyBorder="1" applyAlignment="1">
      <alignment/>
    </xf>
    <xf numFmtId="194" fontId="13" fillId="0" borderId="65" xfId="33" applyFont="1" applyBorder="1" applyAlignment="1">
      <alignment/>
    </xf>
    <xf numFmtId="194" fontId="13" fillId="0" borderId="66" xfId="33" applyFont="1" applyBorder="1" applyAlignment="1">
      <alignment/>
    </xf>
    <xf numFmtId="194" fontId="13" fillId="0" borderId="67" xfId="33" applyFont="1" applyBorder="1" applyAlignment="1">
      <alignment/>
    </xf>
    <xf numFmtId="194" fontId="13" fillId="0" borderId="64" xfId="33" applyFont="1" applyBorder="1" applyAlignment="1">
      <alignment horizontal="center"/>
    </xf>
    <xf numFmtId="194" fontId="13" fillId="0" borderId="65" xfId="33" applyFont="1" applyBorder="1" applyAlignment="1">
      <alignment horizontal="center"/>
    </xf>
    <xf numFmtId="194" fontId="6" fillId="0" borderId="66" xfId="33" applyFont="1" applyBorder="1" applyAlignment="1">
      <alignment/>
    </xf>
    <xf numFmtId="194" fontId="6" fillId="0" borderId="67" xfId="33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94" fontId="3" fillId="0" borderId="41" xfId="33" applyFont="1" applyBorder="1" applyAlignment="1">
      <alignment horizontal="center"/>
    </xf>
    <xf numFmtId="194" fontId="3" fillId="0" borderId="20" xfId="33" applyFont="1" applyBorder="1" applyAlignment="1">
      <alignment horizontal="center"/>
    </xf>
    <xf numFmtId="194" fontId="3" fillId="0" borderId="39" xfId="33" applyFont="1" applyBorder="1" applyAlignment="1">
      <alignment horizontal="center"/>
    </xf>
    <xf numFmtId="194" fontId="3" fillId="0" borderId="19" xfId="33" applyFont="1" applyBorder="1" applyAlignment="1">
      <alignment horizontal="center"/>
    </xf>
    <xf numFmtId="194" fontId="10" fillId="0" borderId="39" xfId="33" applyFont="1" applyBorder="1" applyAlignment="1">
      <alignment horizontal="center"/>
    </xf>
    <xf numFmtId="194" fontId="10" fillId="0" borderId="19" xfId="33" applyFont="1" applyBorder="1" applyAlignment="1">
      <alignment horizontal="center"/>
    </xf>
    <xf numFmtId="201" fontId="10" fillId="0" borderId="39" xfId="33" applyNumberFormat="1" applyFont="1" applyBorder="1" applyAlignment="1">
      <alignment horizontal="right"/>
    </xf>
    <xf numFmtId="201" fontId="10" fillId="0" borderId="19" xfId="33" applyNumberFormat="1" applyFont="1" applyBorder="1" applyAlignment="1">
      <alignment horizontal="right"/>
    </xf>
    <xf numFmtId="194" fontId="10" fillId="7" borderId="39" xfId="33" applyFont="1" applyFill="1" applyBorder="1" applyAlignment="1">
      <alignment horizontal="center"/>
    </xf>
    <xf numFmtId="194" fontId="10" fillId="7" borderId="19" xfId="33" applyFont="1" applyFill="1" applyBorder="1" applyAlignment="1">
      <alignment horizontal="center"/>
    </xf>
    <xf numFmtId="194" fontId="10" fillId="0" borderId="39" xfId="33" applyFont="1" applyFill="1" applyBorder="1" applyAlignment="1">
      <alignment horizontal="center"/>
    </xf>
    <xf numFmtId="194" fontId="10" fillId="0" borderId="19" xfId="33" applyFont="1" applyFill="1" applyBorder="1" applyAlignment="1">
      <alignment horizontal="center"/>
    </xf>
    <xf numFmtId="194" fontId="10" fillId="0" borderId="43" xfId="33" applyFont="1" applyBorder="1" applyAlignment="1">
      <alignment horizontal="center"/>
    </xf>
    <xf numFmtId="194" fontId="10" fillId="0" borderId="69" xfId="33" applyFont="1" applyBorder="1" applyAlignment="1">
      <alignment horizontal="center"/>
    </xf>
    <xf numFmtId="194" fontId="10" fillId="0" borderId="70" xfId="33" applyFont="1" applyBorder="1" applyAlignment="1">
      <alignment horizontal="center"/>
    </xf>
    <xf numFmtId="194" fontId="10" fillId="0" borderId="71" xfId="33" applyFont="1" applyBorder="1" applyAlignment="1">
      <alignment horizontal="center"/>
    </xf>
    <xf numFmtId="194" fontId="10" fillId="0" borderId="44" xfId="33" applyFont="1" applyBorder="1" applyAlignment="1">
      <alignment horizontal="center"/>
    </xf>
    <xf numFmtId="194" fontId="10" fillId="0" borderId="60" xfId="33" applyFont="1" applyBorder="1" applyAlignment="1">
      <alignment horizontal="center"/>
    </xf>
    <xf numFmtId="194" fontId="10" fillId="0" borderId="72" xfId="33" applyFont="1" applyBorder="1" applyAlignment="1">
      <alignment horizontal="center"/>
    </xf>
    <xf numFmtId="194" fontId="10" fillId="0" borderId="73" xfId="33" applyFont="1" applyBorder="1" applyAlignment="1">
      <alignment horizontal="center"/>
    </xf>
    <xf numFmtId="194" fontId="9" fillId="7" borderId="74" xfId="33" applyFont="1" applyFill="1" applyBorder="1" applyAlignment="1">
      <alignment horizontal="center"/>
    </xf>
    <xf numFmtId="194" fontId="9" fillId="7" borderId="75" xfId="3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94" fontId="10" fillId="0" borderId="49" xfId="33" applyFont="1" applyBorder="1" applyAlignment="1">
      <alignment horizontal="center"/>
    </xf>
    <xf numFmtId="194" fontId="10" fillId="0" borderId="76" xfId="33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94" fontId="10" fillId="0" borderId="39" xfId="33" applyFont="1" applyBorder="1" applyAlignment="1">
      <alignment/>
    </xf>
    <xf numFmtId="194" fontId="10" fillId="0" borderId="19" xfId="33" applyFont="1" applyBorder="1" applyAlignment="1">
      <alignment/>
    </xf>
    <xf numFmtId="194" fontId="10" fillId="0" borderId="15" xfId="33" applyFont="1" applyBorder="1" applyAlignment="1">
      <alignment horizontal="center"/>
    </xf>
    <xf numFmtId="194" fontId="9" fillId="0" borderId="70" xfId="33" applyFont="1" applyBorder="1" applyAlignment="1">
      <alignment horizontal="center"/>
    </xf>
    <xf numFmtId="194" fontId="9" fillId="0" borderId="71" xfId="33" applyFont="1" applyBorder="1" applyAlignment="1">
      <alignment horizontal="center"/>
    </xf>
    <xf numFmtId="194" fontId="9" fillId="33" borderId="70" xfId="33" applyFont="1" applyFill="1" applyBorder="1" applyAlignment="1">
      <alignment horizontal="center"/>
    </xf>
    <xf numFmtId="194" fontId="9" fillId="33" borderId="71" xfId="33" applyFont="1" applyFill="1" applyBorder="1" applyAlignment="1">
      <alignment horizontal="center"/>
    </xf>
    <xf numFmtId="194" fontId="10" fillId="0" borderId="44" xfId="33" applyFont="1" applyFill="1" applyBorder="1" applyAlignment="1">
      <alignment horizontal="center"/>
    </xf>
    <xf numFmtId="194" fontId="10" fillId="0" borderId="60" xfId="33" applyFont="1" applyFill="1" applyBorder="1" applyAlignment="1">
      <alignment horizontal="center"/>
    </xf>
    <xf numFmtId="194" fontId="10" fillId="0" borderId="72" xfId="33" applyFont="1" applyFill="1" applyBorder="1" applyAlignment="1">
      <alignment horizontal="center"/>
    </xf>
    <xf numFmtId="194" fontId="10" fillId="0" borderId="73" xfId="33" applyFont="1" applyFill="1" applyBorder="1" applyAlignment="1">
      <alignment horizontal="center"/>
    </xf>
    <xf numFmtId="194" fontId="9" fillId="7" borderId="77" xfId="33" applyFont="1" applyFill="1" applyBorder="1" applyAlignment="1">
      <alignment horizontal="center"/>
    </xf>
    <xf numFmtId="194" fontId="9" fillId="7" borderId="78" xfId="33" applyFont="1" applyFill="1" applyBorder="1" applyAlignment="1">
      <alignment horizontal="center"/>
    </xf>
    <xf numFmtId="194" fontId="10" fillId="0" borderId="79" xfId="33" applyFont="1" applyFill="1" applyBorder="1" applyAlignment="1">
      <alignment horizontal="center"/>
    </xf>
    <xf numFmtId="194" fontId="10" fillId="0" borderId="80" xfId="33" applyFont="1" applyFill="1" applyBorder="1" applyAlignment="1">
      <alignment horizontal="center"/>
    </xf>
    <xf numFmtId="194" fontId="10" fillId="0" borderId="43" xfId="33" applyFont="1" applyFill="1" applyBorder="1" applyAlignment="1">
      <alignment horizontal="center"/>
    </xf>
    <xf numFmtId="194" fontId="10" fillId="0" borderId="69" xfId="33" applyFont="1" applyFill="1" applyBorder="1" applyAlignment="1">
      <alignment horizontal="center"/>
    </xf>
    <xf numFmtId="194" fontId="9" fillId="0" borderId="70" xfId="33" applyFont="1" applyFill="1" applyBorder="1" applyAlignment="1">
      <alignment horizontal="center"/>
    </xf>
    <xf numFmtId="194" fontId="9" fillId="0" borderId="71" xfId="33" applyFont="1" applyFill="1" applyBorder="1" applyAlignment="1">
      <alignment horizontal="center"/>
    </xf>
    <xf numFmtId="194" fontId="9" fillId="0" borderId="77" xfId="33" applyFont="1" applyFill="1" applyBorder="1" applyAlignment="1">
      <alignment horizontal="center"/>
    </xf>
    <xf numFmtId="194" fontId="9" fillId="0" borderId="78" xfId="33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F8" sqref="F8"/>
    </sheetView>
  </sheetViews>
  <sheetFormatPr defaultColWidth="9.140625" defaultRowHeight="18" customHeight="1"/>
  <cols>
    <col min="1" max="1" width="3.57421875" style="1" customWidth="1"/>
    <col min="2" max="2" width="40.140625" style="1" customWidth="1"/>
    <col min="3" max="4" width="11.140625" style="1" customWidth="1"/>
    <col min="5" max="5" width="2.00390625" style="1" customWidth="1"/>
    <col min="6" max="6" width="26.00390625" style="1" customWidth="1"/>
    <col min="7" max="7" width="6.8515625" style="1" customWidth="1"/>
    <col min="8" max="8" width="13.8515625" style="1" customWidth="1"/>
    <col min="9" max="9" width="10.7109375" style="1" customWidth="1"/>
    <col min="10" max="10" width="12.421875" style="1" customWidth="1"/>
    <col min="11" max="16384" width="9.00390625" style="1" customWidth="1"/>
  </cols>
  <sheetData>
    <row r="1" spans="1:10" ht="18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8" customHeight="1" thickBot="1">
      <c r="A3" s="182" t="s">
        <v>129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7" customFormat="1" ht="18" customHeight="1" thickTop="1">
      <c r="A4" s="5" t="s">
        <v>130</v>
      </c>
      <c r="B4" s="2"/>
      <c r="C4" s="3"/>
      <c r="D4" s="6"/>
      <c r="E4" s="154" t="s">
        <v>2</v>
      </c>
      <c r="F4" s="2"/>
      <c r="G4" s="2"/>
      <c r="H4" s="2"/>
      <c r="I4" s="3"/>
      <c r="J4" s="4"/>
    </row>
    <row r="5" spans="1:10" s="7" customFormat="1" ht="18" customHeight="1" thickBot="1">
      <c r="A5" s="11"/>
      <c r="B5" s="8" t="s">
        <v>131</v>
      </c>
      <c r="C5" s="9"/>
      <c r="D5" s="10">
        <v>96000192.77</v>
      </c>
      <c r="E5" s="8"/>
      <c r="F5" s="8" t="s">
        <v>132</v>
      </c>
      <c r="G5" s="8"/>
      <c r="H5" s="8"/>
      <c r="I5" s="9"/>
      <c r="J5" s="10">
        <v>96000192.77</v>
      </c>
    </row>
    <row r="6" spans="1:10" s="7" customFormat="1" ht="18" customHeight="1" thickBot="1">
      <c r="A6" s="11"/>
      <c r="B6" s="8"/>
      <c r="C6" s="9"/>
      <c r="D6" s="12">
        <f>SUM(D5)</f>
        <v>96000192.77</v>
      </c>
      <c r="E6" s="8"/>
      <c r="F6" s="8"/>
      <c r="G6" s="8"/>
      <c r="H6" s="8"/>
      <c r="I6" s="9"/>
      <c r="J6" s="12">
        <f>SUM(J5)</f>
        <v>96000192.77</v>
      </c>
    </row>
    <row r="7" spans="1:10" s="7" customFormat="1" ht="18" customHeight="1" thickTop="1">
      <c r="A7" s="16" t="s">
        <v>3</v>
      </c>
      <c r="B7" s="8"/>
      <c r="C7" s="17"/>
      <c r="D7" s="18"/>
      <c r="E7" s="25" t="s">
        <v>21</v>
      </c>
      <c r="F7" s="8"/>
      <c r="G7" s="8"/>
      <c r="H7" s="8"/>
      <c r="I7" s="17"/>
      <c r="J7" s="19"/>
    </row>
    <row r="8" spans="1:10" s="7" customFormat="1" ht="18" customHeight="1">
      <c r="A8" s="16"/>
      <c r="B8" s="8" t="s">
        <v>5</v>
      </c>
      <c r="C8" s="14">
        <v>1721681.6</v>
      </c>
      <c r="D8" s="18"/>
      <c r="E8" s="25"/>
      <c r="F8" s="8" t="s">
        <v>133</v>
      </c>
      <c r="G8" s="8"/>
      <c r="H8" s="8"/>
      <c r="I8" s="14">
        <v>20071.61</v>
      </c>
      <c r="J8" s="19"/>
    </row>
    <row r="9" spans="1:10" s="7" customFormat="1" ht="18" customHeight="1">
      <c r="A9" s="11"/>
      <c r="B9" s="8" t="s">
        <v>134</v>
      </c>
      <c r="C9" s="14">
        <v>1375751.63</v>
      </c>
      <c r="D9" s="9"/>
      <c r="E9" s="8"/>
      <c r="F9" s="8" t="s">
        <v>135</v>
      </c>
      <c r="G9" s="8"/>
      <c r="H9" s="8"/>
      <c r="I9" s="14">
        <v>30498.88</v>
      </c>
      <c r="J9" s="28"/>
    </row>
    <row r="10" spans="1:10" s="7" customFormat="1" ht="18" customHeight="1">
      <c r="A10" s="11"/>
      <c r="B10" s="8" t="s">
        <v>136</v>
      </c>
      <c r="C10" s="14">
        <v>1314744</v>
      </c>
      <c r="D10" s="9"/>
      <c r="E10" s="8"/>
      <c r="F10" s="8" t="s">
        <v>23</v>
      </c>
      <c r="G10" s="8"/>
      <c r="H10" s="8"/>
      <c r="I10" s="14">
        <v>36000</v>
      </c>
      <c r="J10" s="28"/>
    </row>
    <row r="11" spans="1:10" s="7" customFormat="1" ht="18" customHeight="1">
      <c r="A11" s="11"/>
      <c r="B11" s="8" t="s">
        <v>137</v>
      </c>
      <c r="C11" s="14">
        <v>2797321.91</v>
      </c>
      <c r="D11" s="9"/>
      <c r="E11" s="8"/>
      <c r="F11" s="8" t="s">
        <v>24</v>
      </c>
      <c r="G11" s="8"/>
      <c r="H11" s="8"/>
      <c r="I11" s="14">
        <v>64211.72</v>
      </c>
      <c r="J11" s="26"/>
    </row>
    <row r="12" spans="1:10" s="7" customFormat="1" ht="18" customHeight="1">
      <c r="A12" s="11"/>
      <c r="B12" s="8" t="s">
        <v>138</v>
      </c>
      <c r="C12" s="10">
        <v>437.1</v>
      </c>
      <c r="D12" s="14"/>
      <c r="E12" s="8"/>
      <c r="F12" s="8" t="s">
        <v>25</v>
      </c>
      <c r="G12" s="8"/>
      <c r="H12" s="8"/>
      <c r="I12" s="14">
        <v>4600</v>
      </c>
      <c r="J12" s="26"/>
    </row>
    <row r="13" spans="1:10" s="7" customFormat="1" ht="18" customHeight="1" thickBot="1">
      <c r="A13" s="11"/>
      <c r="B13" s="8" t="s">
        <v>139</v>
      </c>
      <c r="C13" s="21">
        <v>0</v>
      </c>
      <c r="D13" s="24">
        <f>SUM(C8:C13)</f>
        <v>7209936.24</v>
      </c>
      <c r="E13" s="8"/>
      <c r="F13" s="8" t="s">
        <v>26</v>
      </c>
      <c r="G13" s="8"/>
      <c r="H13" s="8"/>
      <c r="I13" s="23">
        <v>1000</v>
      </c>
      <c r="J13" s="15"/>
    </row>
    <row r="14" spans="1:10" s="7" customFormat="1" ht="18" customHeight="1">
      <c r="A14" s="16" t="s">
        <v>140</v>
      </c>
      <c r="B14" s="8"/>
      <c r="C14" s="14"/>
      <c r="D14" s="14"/>
      <c r="E14" s="8"/>
      <c r="F14" s="8" t="s">
        <v>28</v>
      </c>
      <c r="G14" s="8"/>
      <c r="H14" s="8"/>
      <c r="I14" s="14">
        <v>641650</v>
      </c>
      <c r="J14" s="26">
        <f>SUM(I8:I14)</f>
        <v>798032.21</v>
      </c>
    </row>
    <row r="15" spans="1:10" s="7" customFormat="1" ht="18" customHeight="1">
      <c r="A15" s="16" t="s">
        <v>103</v>
      </c>
      <c r="B15" s="8"/>
      <c r="C15" s="14"/>
      <c r="D15" s="15"/>
      <c r="E15" s="25"/>
      <c r="F15" s="8"/>
      <c r="G15" s="8"/>
      <c r="H15" s="8"/>
      <c r="I15" s="17"/>
      <c r="J15" s="15"/>
    </row>
    <row r="16" spans="1:10" s="7" customFormat="1" ht="18" customHeight="1">
      <c r="A16" s="16"/>
      <c r="B16" s="25" t="s">
        <v>141</v>
      </c>
      <c r="C16" s="155">
        <v>18572640.34</v>
      </c>
      <c r="D16" s="15"/>
      <c r="E16" s="8"/>
      <c r="F16" s="8"/>
      <c r="G16" s="8"/>
      <c r="H16" s="8"/>
      <c r="I16" s="20"/>
      <c r="J16" s="15"/>
    </row>
    <row r="17" spans="1:10" s="7" customFormat="1" ht="18" customHeight="1" thickBot="1">
      <c r="A17" s="29" t="s">
        <v>19</v>
      </c>
      <c r="B17" s="8" t="s">
        <v>20</v>
      </c>
      <c r="C17" s="21">
        <v>4973633.34</v>
      </c>
      <c r="D17" s="22"/>
      <c r="E17" s="25"/>
      <c r="F17" s="8"/>
      <c r="G17" s="8"/>
      <c r="H17" s="8"/>
      <c r="I17" s="14"/>
      <c r="J17" s="15"/>
    </row>
    <row r="18" spans="1:10" s="7" customFormat="1" ht="18" customHeight="1">
      <c r="A18" s="29"/>
      <c r="B18" s="13" t="s">
        <v>142</v>
      </c>
      <c r="C18" s="14"/>
      <c r="D18" s="22">
        <f>SUM(C16:C17)</f>
        <v>23546273.68</v>
      </c>
      <c r="E18" s="25"/>
      <c r="F18" s="8"/>
      <c r="G18" s="8"/>
      <c r="H18" s="8"/>
      <c r="I18" s="14"/>
      <c r="J18" s="15"/>
    </row>
    <row r="19" spans="1:10" s="7" customFormat="1" ht="18" customHeight="1">
      <c r="A19" s="27"/>
      <c r="B19" s="25" t="s">
        <v>143</v>
      </c>
      <c r="C19" s="156">
        <v>34511978.52</v>
      </c>
      <c r="D19" s="15"/>
      <c r="E19" s="13" t="s">
        <v>144</v>
      </c>
      <c r="F19" s="13"/>
      <c r="G19" s="8"/>
      <c r="H19" s="8"/>
      <c r="I19" s="14"/>
      <c r="J19" s="15"/>
    </row>
    <row r="20" spans="1:10" s="7" customFormat="1" ht="18" customHeight="1">
      <c r="A20" s="29" t="s">
        <v>19</v>
      </c>
      <c r="B20" s="8" t="s">
        <v>22</v>
      </c>
      <c r="C20" s="24">
        <v>14920900.02</v>
      </c>
      <c r="D20" s="15"/>
      <c r="E20" s="8"/>
      <c r="F20" s="8" t="s">
        <v>4</v>
      </c>
      <c r="G20" s="8"/>
      <c r="H20" s="8"/>
      <c r="I20" s="14">
        <v>0</v>
      </c>
      <c r="J20" s="15"/>
    </row>
    <row r="21" spans="1:10" s="7" customFormat="1" ht="18" customHeight="1">
      <c r="A21" s="11"/>
      <c r="B21" s="8" t="s">
        <v>145</v>
      </c>
      <c r="C21" s="14">
        <v>144950</v>
      </c>
      <c r="D21" s="15"/>
      <c r="E21" s="8"/>
      <c r="F21" s="8" t="s">
        <v>6</v>
      </c>
      <c r="G21" s="8"/>
      <c r="H21" s="8"/>
      <c r="I21" s="14">
        <v>0</v>
      </c>
      <c r="J21" s="15"/>
    </row>
    <row r="22" spans="1:10" s="7" customFormat="1" ht="18" customHeight="1">
      <c r="A22" s="11"/>
      <c r="B22" s="8" t="s">
        <v>146</v>
      </c>
      <c r="C22" s="14">
        <v>69811.72</v>
      </c>
      <c r="D22" s="15"/>
      <c r="E22" s="8"/>
      <c r="F22" s="8" t="s">
        <v>7</v>
      </c>
      <c r="G22" s="8" t="s">
        <v>8</v>
      </c>
      <c r="H22" s="157" t="s">
        <v>9</v>
      </c>
      <c r="I22" s="20">
        <v>0</v>
      </c>
      <c r="J22" s="15"/>
    </row>
    <row r="23" spans="1:10" s="7" customFormat="1" ht="18" customHeight="1" thickBot="1">
      <c r="A23" s="30"/>
      <c r="B23" s="8" t="s">
        <v>147</v>
      </c>
      <c r="C23" s="21">
        <v>24790.4</v>
      </c>
      <c r="D23" s="15"/>
      <c r="E23" s="8"/>
      <c r="F23" s="8" t="s">
        <v>10</v>
      </c>
      <c r="G23" s="8" t="s">
        <v>8</v>
      </c>
      <c r="H23" s="157" t="s">
        <v>11</v>
      </c>
      <c r="I23" s="14">
        <v>6749759.65</v>
      </c>
      <c r="J23" s="15"/>
    </row>
    <row r="24" spans="1:10" s="7" customFormat="1" ht="18" customHeight="1" thickBot="1">
      <c r="A24" s="30"/>
      <c r="B24" s="31" t="s">
        <v>27</v>
      </c>
      <c r="C24" s="32">
        <f>SUM(C19:C23)</f>
        <v>49672430.660000004</v>
      </c>
      <c r="D24" s="15"/>
      <c r="E24" s="8"/>
      <c r="F24" s="8" t="s">
        <v>12</v>
      </c>
      <c r="G24" s="8" t="s">
        <v>8</v>
      </c>
      <c r="H24" s="157" t="s">
        <v>13</v>
      </c>
      <c r="I24" s="14">
        <v>59910773.36</v>
      </c>
      <c r="J24" s="15"/>
    </row>
    <row r="25" spans="1:10" s="7" customFormat="1" ht="18" customHeight="1">
      <c r="A25" s="29" t="s">
        <v>29</v>
      </c>
      <c r="B25" s="8" t="s">
        <v>148</v>
      </c>
      <c r="C25" s="33">
        <v>8887222.8</v>
      </c>
      <c r="D25" s="15"/>
      <c r="E25" s="8"/>
      <c r="F25" s="8" t="s">
        <v>12</v>
      </c>
      <c r="G25" s="8" t="s">
        <v>8</v>
      </c>
      <c r="H25" s="157" t="s">
        <v>14</v>
      </c>
      <c r="I25" s="14">
        <v>623520.19</v>
      </c>
      <c r="J25" s="22"/>
    </row>
    <row r="26" spans="1:10" s="7" customFormat="1" ht="18" customHeight="1">
      <c r="A26" s="30"/>
      <c r="B26" s="8" t="s">
        <v>149</v>
      </c>
      <c r="C26" s="34">
        <v>41790.84</v>
      </c>
      <c r="D26" s="15"/>
      <c r="E26" s="8"/>
      <c r="F26" s="8" t="s">
        <v>12</v>
      </c>
      <c r="G26" s="8" t="s">
        <v>8</v>
      </c>
      <c r="H26" s="157" t="s">
        <v>15</v>
      </c>
      <c r="I26" s="10">
        <v>1080031.6</v>
      </c>
      <c r="J26" s="22"/>
    </row>
    <row r="27" spans="1:10" s="7" customFormat="1" ht="18" customHeight="1" thickBot="1">
      <c r="A27" s="11"/>
      <c r="B27" s="8" t="s">
        <v>30</v>
      </c>
      <c r="C27" s="158">
        <v>59.4</v>
      </c>
      <c r="D27" s="15"/>
      <c r="E27" s="8"/>
      <c r="F27" s="8" t="s">
        <v>12</v>
      </c>
      <c r="G27" s="8" t="s">
        <v>8</v>
      </c>
      <c r="H27" s="157" t="s">
        <v>16</v>
      </c>
      <c r="I27" s="14">
        <v>84323.38</v>
      </c>
      <c r="J27" s="14"/>
    </row>
    <row r="28" spans="1:10" s="7" customFormat="1" ht="18" customHeight="1" thickBot="1">
      <c r="A28" s="159"/>
      <c r="B28" s="36" t="s">
        <v>150</v>
      </c>
      <c r="C28" s="160">
        <f>SUM(C25:C27)</f>
        <v>8929073.040000001</v>
      </c>
      <c r="D28" s="161">
        <f>C24-C28</f>
        <v>40743357.620000005</v>
      </c>
      <c r="E28" s="162"/>
      <c r="F28" s="35" t="s">
        <v>17</v>
      </c>
      <c r="G28" s="35" t="s">
        <v>8</v>
      </c>
      <c r="H28" s="163" t="s">
        <v>18</v>
      </c>
      <c r="I28" s="21">
        <v>2253127.15</v>
      </c>
      <c r="J28" s="164">
        <f>SUM(I20:I28)</f>
        <v>70701535.33</v>
      </c>
    </row>
    <row r="29" spans="1:10" s="7" customFormat="1" ht="19.5" customHeight="1" thickBot="1" thickTop="1">
      <c r="A29" s="165"/>
      <c r="C29" s="39"/>
      <c r="D29" s="166">
        <f>SUM(D13:D28)</f>
        <v>71499567.54</v>
      </c>
      <c r="F29" s="37"/>
      <c r="G29" s="37"/>
      <c r="H29" s="37"/>
      <c r="I29" s="38"/>
      <c r="J29" s="166">
        <f>SUM(J12:J28)</f>
        <v>71499567.53999999</v>
      </c>
    </row>
    <row r="30" spans="1:10" s="7" customFormat="1" ht="19.5" customHeight="1" thickTop="1">
      <c r="A30" s="38"/>
      <c r="C30" s="39"/>
      <c r="D30" s="40"/>
      <c r="F30" s="37"/>
      <c r="G30" s="37"/>
      <c r="H30" s="37"/>
      <c r="I30" s="38"/>
      <c r="J30" s="40"/>
    </row>
    <row r="31" spans="1:10" ht="13.5" customHeight="1">
      <c r="A31" s="74"/>
      <c r="B31" s="51"/>
      <c r="C31" s="167"/>
      <c r="D31" s="168"/>
      <c r="E31" s="51"/>
      <c r="F31" s="169"/>
      <c r="G31" s="169"/>
      <c r="H31" s="169"/>
      <c r="I31" s="74"/>
      <c r="J31" s="168"/>
    </row>
    <row r="32" spans="1:8" s="84" customFormat="1" ht="18" customHeight="1">
      <c r="A32" s="170" t="s">
        <v>151</v>
      </c>
      <c r="B32" s="170"/>
      <c r="D32" s="84" t="s">
        <v>152</v>
      </c>
      <c r="H32" s="84" t="s">
        <v>153</v>
      </c>
    </row>
    <row r="33" spans="1:11" s="84" customFormat="1" ht="21.75" customHeight="1">
      <c r="A33" s="170"/>
      <c r="B33" s="170" t="s">
        <v>154</v>
      </c>
      <c r="C33" s="170"/>
      <c r="D33" s="181" t="s">
        <v>155</v>
      </c>
      <c r="E33" s="181"/>
      <c r="F33" s="181"/>
      <c r="G33" s="149"/>
      <c r="H33" s="181" t="s">
        <v>69</v>
      </c>
      <c r="I33" s="181"/>
      <c r="J33" s="181"/>
      <c r="K33" s="170"/>
    </row>
    <row r="34" spans="1:11" s="84" customFormat="1" ht="18" customHeight="1">
      <c r="A34" s="170"/>
      <c r="B34" s="170" t="s">
        <v>156</v>
      </c>
      <c r="D34" s="170" t="s">
        <v>157</v>
      </c>
      <c r="E34" s="170"/>
      <c r="F34" s="170"/>
      <c r="G34" s="170"/>
      <c r="H34" s="181" t="s">
        <v>71</v>
      </c>
      <c r="I34" s="181"/>
      <c r="J34" s="181"/>
      <c r="K34" s="170"/>
    </row>
    <row r="35" ht="18" customHeight="1">
      <c r="B35" s="51"/>
    </row>
  </sheetData>
  <sheetProtection/>
  <mergeCells count="6">
    <mergeCell ref="H33:J33"/>
    <mergeCell ref="H34:J34"/>
    <mergeCell ref="D33:F33"/>
    <mergeCell ref="A1:J1"/>
    <mergeCell ref="A2:J2"/>
    <mergeCell ref="A3:J3"/>
  </mergeCells>
  <printOptions/>
  <pageMargins left="0.16" right="0.15" top="0.11" bottom="0.16" header="0.11" footer="0.1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">
      <selection activeCell="A4" sqref="A1:IV16384"/>
    </sheetView>
  </sheetViews>
  <sheetFormatPr defaultColWidth="9.140625" defaultRowHeight="25.5" customHeight="1"/>
  <cols>
    <col min="1" max="1" width="43.8515625" style="1" customWidth="1"/>
    <col min="2" max="2" width="11.421875" style="1" customWidth="1"/>
    <col min="3" max="3" width="3.57421875" style="1" customWidth="1"/>
    <col min="4" max="4" width="11.28125" style="1" customWidth="1"/>
    <col min="5" max="5" width="3.421875" style="63" customWidth="1"/>
    <col min="6" max="6" width="4.00390625" style="63" customWidth="1"/>
    <col min="7" max="7" width="11.421875" style="1" customWidth="1"/>
    <col min="8" max="8" width="3.7109375" style="63" customWidth="1"/>
    <col min="9" max="16384" width="9.00390625" style="1" customWidth="1"/>
  </cols>
  <sheetData>
    <row r="1" spans="1:8" ht="25.5" customHeight="1">
      <c r="A1" s="184" t="s">
        <v>0</v>
      </c>
      <c r="B1" s="184"/>
      <c r="C1" s="184"/>
      <c r="D1" s="184"/>
      <c r="E1" s="184"/>
      <c r="F1" s="184"/>
      <c r="G1" s="184"/>
      <c r="H1" s="184"/>
    </row>
    <row r="2" spans="1:8" ht="25.5" customHeight="1">
      <c r="A2" s="184" t="s">
        <v>158</v>
      </c>
      <c r="B2" s="184"/>
      <c r="C2" s="184"/>
      <c r="D2" s="184"/>
      <c r="E2" s="184"/>
      <c r="F2" s="184"/>
      <c r="G2" s="184"/>
      <c r="H2" s="184"/>
    </row>
    <row r="3" spans="1:8" ht="25.5" customHeight="1">
      <c r="A3" s="185" t="s">
        <v>159</v>
      </c>
      <c r="B3" s="185"/>
      <c r="C3" s="185"/>
      <c r="D3" s="185"/>
      <c r="E3" s="185"/>
      <c r="F3" s="185"/>
      <c r="G3" s="185"/>
      <c r="H3" s="185"/>
    </row>
    <row r="4" spans="1:8" ht="25.5" customHeight="1">
      <c r="A4" s="186" t="s">
        <v>36</v>
      </c>
      <c r="B4" s="186" t="s">
        <v>37</v>
      </c>
      <c r="C4" s="186"/>
      <c r="D4" s="186" t="s">
        <v>38</v>
      </c>
      <c r="E4" s="186"/>
      <c r="F4" s="41" t="s">
        <v>39</v>
      </c>
      <c r="G4" s="187" t="s">
        <v>40</v>
      </c>
      <c r="H4" s="188"/>
    </row>
    <row r="5" spans="1:8" ht="25.5" customHeight="1">
      <c r="A5" s="186"/>
      <c r="B5" s="186"/>
      <c r="C5" s="186"/>
      <c r="D5" s="186"/>
      <c r="E5" s="186"/>
      <c r="F5" s="42" t="s">
        <v>41</v>
      </c>
      <c r="G5" s="189" t="s">
        <v>42</v>
      </c>
      <c r="H5" s="190"/>
    </row>
    <row r="6" spans="1:8" ht="25.5" customHeight="1">
      <c r="A6" s="186"/>
      <c r="B6" s="43" t="s">
        <v>43</v>
      </c>
      <c r="C6" s="43" t="s">
        <v>44</v>
      </c>
      <c r="D6" s="43" t="s">
        <v>43</v>
      </c>
      <c r="E6" s="43" t="s">
        <v>44</v>
      </c>
      <c r="F6" s="44"/>
      <c r="G6" s="43" t="s">
        <v>43</v>
      </c>
      <c r="H6" s="43" t="s">
        <v>44</v>
      </c>
    </row>
    <row r="7" spans="1:8" ht="25.5" customHeight="1">
      <c r="A7" s="45" t="s">
        <v>45</v>
      </c>
      <c r="B7" s="191"/>
      <c r="C7" s="192"/>
      <c r="D7" s="191"/>
      <c r="E7" s="192"/>
      <c r="F7" s="46"/>
      <c r="G7" s="191"/>
      <c r="H7" s="192"/>
    </row>
    <row r="8" spans="1:8" ht="25.5" customHeight="1">
      <c r="A8" s="47" t="s">
        <v>46</v>
      </c>
      <c r="B8" s="193"/>
      <c r="C8" s="194"/>
      <c r="D8" s="193"/>
      <c r="E8" s="194"/>
      <c r="F8" s="48"/>
      <c r="G8" s="193"/>
      <c r="H8" s="194"/>
    </row>
    <row r="9" spans="1:8" s="51" customFormat="1" ht="25.5" customHeight="1">
      <c r="A9" s="49" t="s">
        <v>47</v>
      </c>
      <c r="B9" s="195">
        <v>163000</v>
      </c>
      <c r="C9" s="196"/>
      <c r="D9" s="195">
        <v>164411.67</v>
      </c>
      <c r="E9" s="196">
        <v>80</v>
      </c>
      <c r="F9" s="50" t="s">
        <v>39</v>
      </c>
      <c r="G9" s="195">
        <f>D9-B9</f>
        <v>1411.6700000000128</v>
      </c>
      <c r="H9" s="196"/>
    </row>
    <row r="10" spans="1:8" s="51" customFormat="1" ht="25.5" customHeight="1">
      <c r="A10" s="49" t="s">
        <v>49</v>
      </c>
      <c r="B10" s="195">
        <v>20400</v>
      </c>
      <c r="C10" s="196"/>
      <c r="D10" s="195">
        <v>33700</v>
      </c>
      <c r="E10" s="196" t="s">
        <v>50</v>
      </c>
      <c r="F10" s="50" t="s">
        <v>48</v>
      </c>
      <c r="G10" s="197">
        <f>D10-B10</f>
        <v>13300</v>
      </c>
      <c r="H10" s="198"/>
    </row>
    <row r="11" spans="1:8" s="51" customFormat="1" ht="25.5" customHeight="1">
      <c r="A11" s="49" t="s">
        <v>51</v>
      </c>
      <c r="B11" s="195">
        <v>210000</v>
      </c>
      <c r="C11" s="196"/>
      <c r="D11" s="195">
        <v>442503.81</v>
      </c>
      <c r="E11" s="196" t="s">
        <v>52</v>
      </c>
      <c r="F11" s="50" t="s">
        <v>39</v>
      </c>
      <c r="G11" s="195">
        <f aca="true" t="shared" si="0" ref="G11:G16">D11-B11</f>
        <v>232503.81</v>
      </c>
      <c r="H11" s="196"/>
    </row>
    <row r="12" spans="1:8" s="51" customFormat="1" ht="25.5" customHeight="1">
      <c r="A12" s="49" t="s">
        <v>53</v>
      </c>
      <c r="B12" s="199"/>
      <c r="C12" s="200"/>
      <c r="D12" s="199"/>
      <c r="E12" s="200"/>
      <c r="F12" s="52"/>
      <c r="G12" s="199"/>
      <c r="H12" s="200"/>
    </row>
    <row r="13" spans="1:8" s="51" customFormat="1" ht="25.5" customHeight="1">
      <c r="A13" s="49" t="s">
        <v>54</v>
      </c>
      <c r="B13" s="201">
        <v>62100</v>
      </c>
      <c r="C13" s="202"/>
      <c r="D13" s="201">
        <v>192750</v>
      </c>
      <c r="E13" s="202">
        <v>17</v>
      </c>
      <c r="F13" s="53" t="s">
        <v>39</v>
      </c>
      <c r="G13" s="201">
        <f t="shared" si="0"/>
        <v>130650</v>
      </c>
      <c r="H13" s="202"/>
    </row>
    <row r="14" spans="1:8" s="51" customFormat="1" ht="25.5" customHeight="1">
      <c r="A14" s="49" t="s">
        <v>55</v>
      </c>
      <c r="B14" s="199"/>
      <c r="C14" s="200"/>
      <c r="D14" s="199"/>
      <c r="E14" s="200"/>
      <c r="F14" s="52"/>
      <c r="G14" s="199"/>
      <c r="H14" s="200"/>
    </row>
    <row r="15" spans="1:8" s="51" customFormat="1" ht="25.5" customHeight="1">
      <c r="A15" s="49" t="s">
        <v>56</v>
      </c>
      <c r="B15" s="195">
        <v>14544500</v>
      </c>
      <c r="C15" s="196"/>
      <c r="D15" s="195">
        <v>25327801.96</v>
      </c>
      <c r="E15" s="196" t="s">
        <v>57</v>
      </c>
      <c r="F15" s="50" t="s">
        <v>39</v>
      </c>
      <c r="G15" s="195">
        <f t="shared" si="0"/>
        <v>10783301.96</v>
      </c>
      <c r="H15" s="196"/>
    </row>
    <row r="16" spans="1:8" s="51" customFormat="1" ht="25.5" customHeight="1" thickBot="1">
      <c r="A16" s="54" t="s">
        <v>58</v>
      </c>
      <c r="B16" s="203">
        <v>19000000</v>
      </c>
      <c r="C16" s="204"/>
      <c r="D16" s="203">
        <v>23639366</v>
      </c>
      <c r="E16" s="204" t="s">
        <v>50</v>
      </c>
      <c r="F16" s="55" t="s">
        <v>39</v>
      </c>
      <c r="G16" s="195">
        <f t="shared" si="0"/>
        <v>4639366</v>
      </c>
      <c r="H16" s="196"/>
    </row>
    <row r="17" spans="1:8" s="51" customFormat="1" ht="25.5" customHeight="1" thickBot="1">
      <c r="A17" s="56" t="s">
        <v>59</v>
      </c>
      <c r="B17" s="205">
        <f>SUM(B9:B16)</f>
        <v>34000000</v>
      </c>
      <c r="C17" s="206"/>
      <c r="D17" s="205">
        <f>SUM(D9:D16)</f>
        <v>49800533.44</v>
      </c>
      <c r="E17" s="206">
        <v>25</v>
      </c>
      <c r="F17" s="57" t="s">
        <v>39</v>
      </c>
      <c r="G17" s="205">
        <f>D17-B17</f>
        <v>15800533.439999998</v>
      </c>
      <c r="H17" s="206"/>
    </row>
    <row r="18" spans="1:8" s="51" customFormat="1" ht="25.5" customHeight="1">
      <c r="A18" s="51" t="s">
        <v>60</v>
      </c>
      <c r="D18" s="207">
        <v>2025074.44</v>
      </c>
      <c r="E18" s="208"/>
      <c r="F18" s="58"/>
      <c r="G18" s="59"/>
      <c r="H18" s="60"/>
    </row>
    <row r="19" spans="1:8" s="51" customFormat="1" ht="25.5" customHeight="1" thickBot="1">
      <c r="A19" s="51" t="s">
        <v>61</v>
      </c>
      <c r="D19" s="209">
        <v>13549280</v>
      </c>
      <c r="E19" s="210" t="s">
        <v>50</v>
      </c>
      <c r="F19" s="58"/>
      <c r="G19" s="59"/>
      <c r="H19" s="60"/>
    </row>
    <row r="20" spans="1:8" s="51" customFormat="1" ht="25.5" customHeight="1" thickBot="1">
      <c r="A20" s="61" t="s">
        <v>62</v>
      </c>
      <c r="D20" s="211">
        <f>D17+D18+D19</f>
        <v>65374887.879999995</v>
      </c>
      <c r="E20" s="212">
        <v>46</v>
      </c>
      <c r="F20" s="62"/>
      <c r="H20" s="60"/>
    </row>
    <row r="21" ht="25.5" customHeight="1" thickTop="1"/>
    <row r="22" spans="1:7" ht="25.5" customHeight="1">
      <c r="A22" s="51" t="s">
        <v>63</v>
      </c>
      <c r="B22" s="64" t="s">
        <v>32</v>
      </c>
      <c r="C22" s="51"/>
      <c r="D22" s="51"/>
      <c r="E22" s="60"/>
      <c r="F22" s="60"/>
      <c r="G22" s="51" t="s">
        <v>34</v>
      </c>
    </row>
    <row r="23" spans="1:6" ht="25.5" customHeight="1">
      <c r="A23" s="51" t="s">
        <v>64</v>
      </c>
      <c r="C23" s="183" t="s">
        <v>65</v>
      </c>
      <c r="D23" s="183"/>
      <c r="E23" s="183"/>
      <c r="F23" s="183"/>
    </row>
    <row r="24" spans="1:6" ht="25.5" customHeight="1">
      <c r="A24" s="51" t="s">
        <v>160</v>
      </c>
      <c r="C24" s="183" t="s">
        <v>35</v>
      </c>
      <c r="D24" s="183"/>
      <c r="E24" s="183"/>
      <c r="F24" s="183"/>
    </row>
    <row r="25" spans="3:6" ht="25.5" customHeight="1">
      <c r="C25" s="65"/>
      <c r="D25" s="65"/>
      <c r="E25" s="65"/>
      <c r="F25" s="65"/>
    </row>
    <row r="26" spans="2:7" ht="25.5" customHeight="1">
      <c r="B26" s="64"/>
      <c r="C26" s="51"/>
      <c r="D26" s="51"/>
      <c r="E26" s="60"/>
      <c r="F26" s="60"/>
      <c r="G26" s="51"/>
    </row>
    <row r="27" spans="3:6" ht="25.5" customHeight="1">
      <c r="C27" s="183"/>
      <c r="D27" s="183"/>
      <c r="E27" s="183"/>
      <c r="F27" s="183"/>
    </row>
    <row r="28" spans="3:6" ht="25.5" customHeight="1">
      <c r="C28" s="183"/>
      <c r="D28" s="183"/>
      <c r="E28" s="183"/>
      <c r="F28" s="183"/>
    </row>
    <row r="29" spans="1:7" ht="25.5" customHeight="1">
      <c r="A29" s="51" t="s">
        <v>66</v>
      </c>
      <c r="B29" s="64" t="s">
        <v>32</v>
      </c>
      <c r="C29" s="51"/>
      <c r="D29" s="51"/>
      <c r="E29" s="60"/>
      <c r="F29" s="60"/>
      <c r="G29" s="51" t="s">
        <v>67</v>
      </c>
    </row>
    <row r="30" spans="1:7" ht="25.5" customHeight="1">
      <c r="A30" s="51" t="s">
        <v>68</v>
      </c>
      <c r="B30" s="51"/>
      <c r="C30" s="183" t="s">
        <v>69</v>
      </c>
      <c r="D30" s="183"/>
      <c r="E30" s="183"/>
      <c r="F30" s="183"/>
      <c r="G30" s="51"/>
    </row>
    <row r="31" spans="1:7" ht="25.5" customHeight="1">
      <c r="A31" s="51" t="s">
        <v>70</v>
      </c>
      <c r="B31" s="183" t="s">
        <v>71</v>
      </c>
      <c r="C31" s="183"/>
      <c r="D31" s="183"/>
      <c r="E31" s="183"/>
      <c r="F31" s="183"/>
      <c r="G31" s="183"/>
    </row>
    <row r="32" spans="2:7" ht="25.5" customHeight="1">
      <c r="B32" s="51"/>
      <c r="C32" s="183"/>
      <c r="D32" s="183"/>
      <c r="E32" s="183"/>
      <c r="F32" s="183"/>
      <c r="G32" s="51"/>
    </row>
    <row r="33" spans="2:7" ht="25.5" customHeight="1">
      <c r="B33" s="183"/>
      <c r="C33" s="183"/>
      <c r="D33" s="183"/>
      <c r="E33" s="183"/>
      <c r="F33" s="183"/>
      <c r="G33" s="183"/>
    </row>
    <row r="34" spans="2:7" ht="25.5" customHeight="1">
      <c r="B34" s="60"/>
      <c r="C34" s="60"/>
      <c r="D34" s="60"/>
      <c r="E34" s="60"/>
      <c r="F34" s="60"/>
      <c r="G34" s="60"/>
    </row>
    <row r="35" spans="1:8" ht="25.5" customHeight="1">
      <c r="A35" s="213" t="s">
        <v>72</v>
      </c>
      <c r="B35" s="213"/>
      <c r="C35" s="213"/>
      <c r="D35" s="213"/>
      <c r="E35" s="213"/>
      <c r="F35" s="213"/>
      <c r="G35" s="213"/>
      <c r="H35" s="213"/>
    </row>
    <row r="36" spans="1:8" ht="25.5" customHeight="1">
      <c r="A36" s="186" t="s">
        <v>36</v>
      </c>
      <c r="B36" s="186" t="s">
        <v>37</v>
      </c>
      <c r="C36" s="186"/>
      <c r="D36" s="186" t="s">
        <v>73</v>
      </c>
      <c r="E36" s="186"/>
      <c r="F36" s="41" t="s">
        <v>39</v>
      </c>
      <c r="G36" s="187" t="s">
        <v>40</v>
      </c>
      <c r="H36" s="188"/>
    </row>
    <row r="37" spans="1:8" ht="25.5" customHeight="1">
      <c r="A37" s="186"/>
      <c r="B37" s="186"/>
      <c r="C37" s="186"/>
      <c r="D37" s="186"/>
      <c r="E37" s="186"/>
      <c r="F37" s="66" t="s">
        <v>41</v>
      </c>
      <c r="G37" s="189" t="s">
        <v>42</v>
      </c>
      <c r="H37" s="190"/>
    </row>
    <row r="38" spans="1:8" ht="25.5" customHeight="1">
      <c r="A38" s="186"/>
      <c r="B38" s="43" t="s">
        <v>43</v>
      </c>
      <c r="C38" s="43" t="s">
        <v>44</v>
      </c>
      <c r="D38" s="43" t="s">
        <v>43</v>
      </c>
      <c r="E38" s="43" t="s">
        <v>44</v>
      </c>
      <c r="F38" s="43"/>
      <c r="G38" s="43" t="s">
        <v>43</v>
      </c>
      <c r="H38" s="43" t="s">
        <v>44</v>
      </c>
    </row>
    <row r="39" spans="1:8" ht="25.5" customHeight="1">
      <c r="A39" s="67" t="s">
        <v>74</v>
      </c>
      <c r="B39" s="214"/>
      <c r="C39" s="215"/>
      <c r="D39" s="216"/>
      <c r="E39" s="216"/>
      <c r="F39" s="68"/>
      <c r="G39" s="216"/>
      <c r="H39" s="216"/>
    </row>
    <row r="40" spans="1:8" s="51" customFormat="1" ht="25.5" customHeight="1">
      <c r="A40" s="49" t="s">
        <v>75</v>
      </c>
      <c r="B40" s="195">
        <v>2447210</v>
      </c>
      <c r="C40" s="196"/>
      <c r="D40" s="217">
        <v>2274854</v>
      </c>
      <c r="E40" s="218"/>
      <c r="F40" s="69" t="s">
        <v>48</v>
      </c>
      <c r="G40" s="219">
        <f>B40-D40</f>
        <v>172356</v>
      </c>
      <c r="H40" s="219"/>
    </row>
    <row r="41" spans="1:8" s="51" customFormat="1" ht="25.5" customHeight="1">
      <c r="A41" s="49" t="s">
        <v>76</v>
      </c>
      <c r="B41" s="195">
        <v>4282840</v>
      </c>
      <c r="C41" s="196"/>
      <c r="D41" s="219">
        <v>4241912</v>
      </c>
      <c r="E41" s="219"/>
      <c r="F41" s="70" t="s">
        <v>48</v>
      </c>
      <c r="G41" s="219">
        <f aca="true" t="shared" si="1" ref="G41:G50">B41-D41</f>
        <v>40928</v>
      </c>
      <c r="H41" s="219"/>
    </row>
    <row r="42" spans="1:8" s="51" customFormat="1" ht="25.5" customHeight="1">
      <c r="A42" s="49" t="s">
        <v>77</v>
      </c>
      <c r="B42" s="195">
        <v>3437386</v>
      </c>
      <c r="C42" s="196"/>
      <c r="D42" s="219">
        <v>3067684</v>
      </c>
      <c r="E42" s="219"/>
      <c r="F42" s="70" t="s">
        <v>48</v>
      </c>
      <c r="G42" s="219">
        <f t="shared" si="1"/>
        <v>369702</v>
      </c>
      <c r="H42" s="219"/>
    </row>
    <row r="43" spans="1:8" s="51" customFormat="1" ht="25.5" customHeight="1">
      <c r="A43" s="49" t="s">
        <v>78</v>
      </c>
      <c r="B43" s="195">
        <v>2519190</v>
      </c>
      <c r="C43" s="196"/>
      <c r="D43" s="219">
        <v>1659600</v>
      </c>
      <c r="E43" s="219"/>
      <c r="F43" s="70" t="s">
        <v>48</v>
      </c>
      <c r="G43" s="219">
        <f t="shared" si="1"/>
        <v>859590</v>
      </c>
      <c r="H43" s="219"/>
    </row>
    <row r="44" spans="1:8" s="51" customFormat="1" ht="25.5" customHeight="1">
      <c r="A44" s="49" t="s">
        <v>79</v>
      </c>
      <c r="B44" s="195">
        <v>2465940</v>
      </c>
      <c r="C44" s="196"/>
      <c r="D44" s="219">
        <v>1628830.5</v>
      </c>
      <c r="E44" s="219"/>
      <c r="F44" s="70" t="s">
        <v>48</v>
      </c>
      <c r="G44" s="219">
        <f t="shared" si="1"/>
        <v>837109.5</v>
      </c>
      <c r="H44" s="219"/>
    </row>
    <row r="45" spans="1:8" s="51" customFormat="1" ht="25.5" customHeight="1">
      <c r="A45" s="49" t="s">
        <v>80</v>
      </c>
      <c r="B45" s="195">
        <v>4899860</v>
      </c>
      <c r="C45" s="196"/>
      <c r="D45" s="219">
        <v>4478627.87</v>
      </c>
      <c r="E45" s="219"/>
      <c r="F45" s="70" t="s">
        <v>48</v>
      </c>
      <c r="G45" s="219">
        <f t="shared" si="1"/>
        <v>421232.1299999999</v>
      </c>
      <c r="H45" s="219"/>
    </row>
    <row r="46" spans="1:8" s="51" customFormat="1" ht="25.5" customHeight="1">
      <c r="A46" s="49" t="s">
        <v>81</v>
      </c>
      <c r="B46" s="195">
        <v>4446674</v>
      </c>
      <c r="C46" s="196"/>
      <c r="D46" s="219">
        <v>3947711.01</v>
      </c>
      <c r="E46" s="219"/>
      <c r="F46" s="70" t="s">
        <v>48</v>
      </c>
      <c r="G46" s="219">
        <f t="shared" si="1"/>
        <v>498962.9900000002</v>
      </c>
      <c r="H46" s="219"/>
    </row>
    <row r="47" spans="1:8" s="51" customFormat="1" ht="25.5" customHeight="1">
      <c r="A47" s="49" t="s">
        <v>82</v>
      </c>
      <c r="B47" s="195">
        <v>1394000</v>
      </c>
      <c r="C47" s="196"/>
      <c r="D47" s="219">
        <v>1313644.79</v>
      </c>
      <c r="E47" s="219"/>
      <c r="F47" s="70" t="s">
        <v>48</v>
      </c>
      <c r="G47" s="219">
        <f t="shared" si="1"/>
        <v>80355.20999999996</v>
      </c>
      <c r="H47" s="219"/>
    </row>
    <row r="48" spans="1:8" s="51" customFormat="1" ht="25.5" customHeight="1">
      <c r="A48" s="49" t="s">
        <v>83</v>
      </c>
      <c r="B48" s="195">
        <v>4573600</v>
      </c>
      <c r="C48" s="196"/>
      <c r="D48" s="219">
        <v>4483154.95</v>
      </c>
      <c r="E48" s="219"/>
      <c r="F48" s="70" t="s">
        <v>48</v>
      </c>
      <c r="G48" s="219">
        <f t="shared" si="1"/>
        <v>90445.04999999981</v>
      </c>
      <c r="H48" s="219"/>
    </row>
    <row r="49" spans="1:8" s="51" customFormat="1" ht="25.5" customHeight="1">
      <c r="A49" s="49" t="s">
        <v>84</v>
      </c>
      <c r="B49" s="195">
        <v>563300</v>
      </c>
      <c r="C49" s="196"/>
      <c r="D49" s="219">
        <v>491800</v>
      </c>
      <c r="E49" s="219"/>
      <c r="F49" s="70" t="s">
        <v>48</v>
      </c>
      <c r="G49" s="219">
        <f t="shared" si="1"/>
        <v>71500</v>
      </c>
      <c r="H49" s="219"/>
    </row>
    <row r="50" spans="1:8" s="51" customFormat="1" ht="25.5" customHeight="1">
      <c r="A50" s="49" t="s">
        <v>85</v>
      </c>
      <c r="B50" s="195">
        <v>2970000</v>
      </c>
      <c r="C50" s="196"/>
      <c r="D50" s="219">
        <v>2589500</v>
      </c>
      <c r="E50" s="219"/>
      <c r="F50" s="70" t="s">
        <v>48</v>
      </c>
      <c r="G50" s="219">
        <f t="shared" si="1"/>
        <v>380500</v>
      </c>
      <c r="H50" s="219"/>
    </row>
    <row r="51" spans="1:8" s="51" customFormat="1" ht="25.5" customHeight="1" thickBot="1">
      <c r="A51" s="49" t="s">
        <v>86</v>
      </c>
      <c r="B51" s="195">
        <v>0</v>
      </c>
      <c r="C51" s="196"/>
      <c r="D51" s="219">
        <v>0</v>
      </c>
      <c r="E51" s="219"/>
      <c r="F51" s="70"/>
      <c r="G51" s="219">
        <f>B51-D51</f>
        <v>0</v>
      </c>
      <c r="H51" s="219"/>
    </row>
    <row r="52" spans="1:8" s="51" customFormat="1" ht="25.5" customHeight="1" thickBot="1">
      <c r="A52" s="71" t="s">
        <v>87</v>
      </c>
      <c r="B52" s="220">
        <f>SUM(B40:C51)</f>
        <v>34000000</v>
      </c>
      <c r="C52" s="221"/>
      <c r="D52" s="222">
        <f>SUM(D40:E51)</f>
        <v>30177319.12</v>
      </c>
      <c r="E52" s="223"/>
      <c r="F52" s="72" t="s">
        <v>48</v>
      </c>
      <c r="G52" s="220">
        <f>B52-D52</f>
        <v>3822680.879999999</v>
      </c>
      <c r="H52" s="221"/>
    </row>
    <row r="53" spans="1:8" s="51" customFormat="1" ht="25.5" customHeight="1">
      <c r="A53" s="51" t="s">
        <v>88</v>
      </c>
      <c r="D53" s="224">
        <v>1753755.4</v>
      </c>
      <c r="E53" s="225"/>
      <c r="F53" s="62"/>
      <c r="G53" s="73"/>
      <c r="H53" s="60"/>
    </row>
    <row r="54" spans="1:8" s="51" customFormat="1" ht="25.5" customHeight="1" thickBot="1">
      <c r="A54" s="51" t="s">
        <v>89</v>
      </c>
      <c r="D54" s="226">
        <v>13549280</v>
      </c>
      <c r="E54" s="227"/>
      <c r="F54" s="62"/>
      <c r="G54" s="73"/>
      <c r="H54" s="60"/>
    </row>
    <row r="55" spans="1:8" s="51" customFormat="1" ht="25.5" customHeight="1" thickBot="1">
      <c r="A55" s="51" t="s">
        <v>90</v>
      </c>
      <c r="D55" s="228">
        <f>SUM(D52+D53+D54)</f>
        <v>45480354.519999996</v>
      </c>
      <c r="E55" s="229"/>
      <c r="F55" s="62"/>
      <c r="G55" s="73"/>
      <c r="H55" s="60"/>
    </row>
    <row r="56" spans="1:8" s="51" customFormat="1" ht="25.5" customHeight="1">
      <c r="A56" s="74" t="s">
        <v>161</v>
      </c>
      <c r="B56" s="58">
        <v>1314744</v>
      </c>
      <c r="C56" s="58"/>
      <c r="D56" s="230"/>
      <c r="E56" s="231"/>
      <c r="F56" s="75"/>
      <c r="G56" s="58"/>
      <c r="H56" s="58"/>
    </row>
    <row r="57" spans="1:8" s="51" customFormat="1" ht="25.5" customHeight="1">
      <c r="A57" s="74" t="s">
        <v>162</v>
      </c>
      <c r="B57" s="58">
        <v>2797321.91</v>
      </c>
      <c r="C57" s="58"/>
      <c r="D57" s="201"/>
      <c r="E57" s="202"/>
      <c r="F57" s="75"/>
      <c r="G57" s="58"/>
      <c r="H57" s="58"/>
    </row>
    <row r="58" spans="1:8" s="51" customFormat="1" ht="25.5" customHeight="1" thickBot="1">
      <c r="A58" s="74" t="s">
        <v>163</v>
      </c>
      <c r="B58" s="58">
        <v>437.1</v>
      </c>
      <c r="C58" s="58"/>
      <c r="D58" s="201"/>
      <c r="E58" s="202"/>
      <c r="F58" s="75"/>
      <c r="G58" s="58"/>
      <c r="H58" s="58"/>
    </row>
    <row r="59" spans="1:8" s="51" customFormat="1" ht="25.5" customHeight="1" thickBot="1">
      <c r="A59" s="76" t="s">
        <v>164</v>
      </c>
      <c r="B59" s="77">
        <f>SUM(B56:B58)</f>
        <v>4112503.0100000002</v>
      </c>
      <c r="C59" s="58"/>
      <c r="D59" s="232"/>
      <c r="E59" s="233"/>
      <c r="F59" s="75"/>
      <c r="G59" s="58"/>
      <c r="H59" s="58"/>
    </row>
    <row r="60" spans="1:8" s="51" customFormat="1" ht="25.5" customHeight="1" thickBot="1" thickTop="1">
      <c r="A60" s="51" t="s">
        <v>165</v>
      </c>
      <c r="D60" s="234">
        <f>D20-D55</f>
        <v>19894533.36</v>
      </c>
      <c r="E60" s="235"/>
      <c r="F60" s="62"/>
      <c r="G60" s="78"/>
      <c r="H60" s="60"/>
    </row>
    <row r="61" spans="1:8" s="51" customFormat="1" ht="25.5" customHeight="1" thickBot="1">
      <c r="A61" s="79" t="s">
        <v>91</v>
      </c>
      <c r="D61" s="224">
        <v>0</v>
      </c>
      <c r="E61" s="225"/>
      <c r="F61" s="62"/>
      <c r="G61" s="80"/>
      <c r="H61" s="60"/>
    </row>
    <row r="62" spans="1:8" s="51" customFormat="1" ht="25.5" customHeight="1" thickBot="1">
      <c r="A62" s="51" t="s">
        <v>166</v>
      </c>
      <c r="D62" s="236">
        <f>D60*25/100</f>
        <v>4973633.34</v>
      </c>
      <c r="E62" s="237"/>
      <c r="F62" s="62"/>
      <c r="G62" s="78"/>
      <c r="H62" s="60"/>
    </row>
    <row r="63" spans="1:8" s="51" customFormat="1" ht="25.5" customHeight="1" thickBot="1">
      <c r="A63" s="51" t="s">
        <v>167</v>
      </c>
      <c r="D63" s="211">
        <f>D60-D62</f>
        <v>14920900.02</v>
      </c>
      <c r="E63" s="212"/>
      <c r="F63" s="62"/>
      <c r="G63" s="73"/>
      <c r="H63" s="60"/>
    </row>
    <row r="64" spans="4:6" ht="25.5" customHeight="1" thickTop="1">
      <c r="D64" s="81"/>
      <c r="E64" s="82"/>
      <c r="F64" s="82"/>
    </row>
    <row r="65" spans="1:8" ht="25.5" customHeight="1">
      <c r="A65" s="63"/>
      <c r="B65" s="65"/>
      <c r="C65" s="65"/>
      <c r="D65" s="65"/>
      <c r="E65" s="65"/>
      <c r="F65" s="65"/>
      <c r="G65" s="65"/>
      <c r="H65" s="83"/>
    </row>
    <row r="66" spans="1:8" ht="25.5" customHeight="1">
      <c r="A66" s="63"/>
      <c r="B66" s="64"/>
      <c r="C66" s="51"/>
      <c r="D66" s="51"/>
      <c r="E66" s="60"/>
      <c r="F66" s="60"/>
      <c r="G66" s="51"/>
      <c r="H66" s="83"/>
    </row>
    <row r="67" spans="1:7" ht="25.5" customHeight="1">
      <c r="A67" s="63"/>
      <c r="B67" s="51"/>
      <c r="C67" s="183"/>
      <c r="D67" s="183"/>
      <c r="E67" s="183"/>
      <c r="F67" s="183"/>
      <c r="G67" s="51"/>
    </row>
    <row r="68" spans="2:7" ht="25.5" customHeight="1">
      <c r="B68" s="183"/>
      <c r="C68" s="183"/>
      <c r="D68" s="183"/>
      <c r="E68" s="183"/>
      <c r="F68" s="183"/>
      <c r="G68" s="183"/>
    </row>
  </sheetData>
  <sheetProtection/>
  <mergeCells count="113">
    <mergeCell ref="B68:G68"/>
    <mergeCell ref="D59:E59"/>
    <mergeCell ref="D60:E60"/>
    <mergeCell ref="D61:E61"/>
    <mergeCell ref="D62:E62"/>
    <mergeCell ref="D63:E63"/>
    <mergeCell ref="C67:F67"/>
    <mergeCell ref="D53:E53"/>
    <mergeCell ref="D54:E54"/>
    <mergeCell ref="D55:E55"/>
    <mergeCell ref="D56:E56"/>
    <mergeCell ref="D57:E57"/>
    <mergeCell ref="D58:E58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A35:H35"/>
    <mergeCell ref="A36:A38"/>
    <mergeCell ref="B36:C37"/>
    <mergeCell ref="D36:E37"/>
    <mergeCell ref="G36:H36"/>
    <mergeCell ref="G37:H37"/>
    <mergeCell ref="B17:C17"/>
    <mergeCell ref="D17:E17"/>
    <mergeCell ref="G17:H17"/>
    <mergeCell ref="D18:E18"/>
    <mergeCell ref="D19:E19"/>
    <mergeCell ref="D20:E20"/>
    <mergeCell ref="B15:C15"/>
    <mergeCell ref="D15:E15"/>
    <mergeCell ref="G15:H15"/>
    <mergeCell ref="B16:C16"/>
    <mergeCell ref="D16:E16"/>
    <mergeCell ref="G16:H16"/>
    <mergeCell ref="B13:C13"/>
    <mergeCell ref="D13:E13"/>
    <mergeCell ref="G13:H13"/>
    <mergeCell ref="B14:C14"/>
    <mergeCell ref="D14:E14"/>
    <mergeCell ref="G14:H14"/>
    <mergeCell ref="B11:C11"/>
    <mergeCell ref="D11:E11"/>
    <mergeCell ref="G11:H11"/>
    <mergeCell ref="B12:C12"/>
    <mergeCell ref="D12:E12"/>
    <mergeCell ref="G12:H12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A1:H1"/>
    <mergeCell ref="A2:H2"/>
    <mergeCell ref="A3:H3"/>
    <mergeCell ref="A4:A6"/>
    <mergeCell ref="B4:C5"/>
    <mergeCell ref="D4:E5"/>
    <mergeCell ref="G4:H4"/>
    <mergeCell ref="G5:H5"/>
    <mergeCell ref="C23:F23"/>
    <mergeCell ref="C27:F27"/>
    <mergeCell ref="C30:F30"/>
    <mergeCell ref="B31:G31"/>
    <mergeCell ref="C32:F32"/>
    <mergeCell ref="B33:G33"/>
    <mergeCell ref="C24:F24"/>
    <mergeCell ref="C28:F28"/>
  </mergeCells>
  <printOptions/>
  <pageMargins left="0.22" right="0.15" top="0.16" bottom="0.16" header="0.16" footer="0.16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28">
      <selection activeCell="K9" sqref="K9"/>
    </sheetView>
  </sheetViews>
  <sheetFormatPr defaultColWidth="9.140625" defaultRowHeight="19.5" customHeight="1"/>
  <cols>
    <col min="1" max="1" width="3.8515625" style="149" customWidth="1"/>
    <col min="2" max="2" width="53.421875" style="153" customWidth="1"/>
    <col min="3" max="3" width="6.421875" style="149" customWidth="1"/>
    <col min="4" max="4" width="6.28125" style="149" customWidth="1"/>
    <col min="5" max="6" width="13.421875" style="84" customWidth="1"/>
    <col min="7" max="8" width="14.00390625" style="84" customWidth="1"/>
    <col min="9" max="9" width="13.57421875" style="84" customWidth="1"/>
    <col min="10" max="16384" width="9.00390625" style="84" customWidth="1"/>
  </cols>
  <sheetData>
    <row r="1" spans="1:9" ht="19.5" customHeight="1">
      <c r="A1" s="182" t="s">
        <v>92</v>
      </c>
      <c r="B1" s="182"/>
      <c r="C1" s="182"/>
      <c r="D1" s="182"/>
      <c r="E1" s="182"/>
      <c r="F1" s="182"/>
      <c r="G1" s="182"/>
      <c r="H1" s="182"/>
      <c r="I1" s="182"/>
    </row>
    <row r="2" spans="1:9" ht="19.5" customHeight="1">
      <c r="A2" s="246" t="s">
        <v>168</v>
      </c>
      <c r="B2" s="246"/>
      <c r="C2" s="246"/>
      <c r="D2" s="246"/>
      <c r="E2" s="246"/>
      <c r="F2" s="246"/>
      <c r="G2" s="246"/>
      <c r="H2" s="246"/>
      <c r="I2" s="246"/>
    </row>
    <row r="3" spans="1:9" ht="19.5" customHeight="1">
      <c r="A3" s="247" t="s">
        <v>169</v>
      </c>
      <c r="B3" s="247"/>
      <c r="C3" s="247"/>
      <c r="D3" s="247"/>
      <c r="E3" s="247"/>
      <c r="F3" s="247"/>
      <c r="G3" s="247"/>
      <c r="H3" s="247"/>
      <c r="I3" s="247"/>
    </row>
    <row r="4" spans="1:9" ht="19.5" customHeight="1">
      <c r="A4" s="85" t="s">
        <v>93</v>
      </c>
      <c r="B4" s="239" t="s">
        <v>36</v>
      </c>
      <c r="C4" s="85" t="s">
        <v>94</v>
      </c>
      <c r="D4" s="85" t="s">
        <v>95</v>
      </c>
      <c r="E4" s="242" t="s">
        <v>96</v>
      </c>
      <c r="F4" s="242"/>
      <c r="G4" s="242"/>
      <c r="H4" s="243"/>
      <c r="I4" s="248" t="s">
        <v>97</v>
      </c>
    </row>
    <row r="5" spans="1:9" ht="19.5" customHeight="1">
      <c r="A5" s="86" t="s">
        <v>98</v>
      </c>
      <c r="B5" s="240"/>
      <c r="C5" s="86" t="s">
        <v>99</v>
      </c>
      <c r="D5" s="86" t="s">
        <v>100</v>
      </c>
      <c r="E5" s="85" t="s">
        <v>101</v>
      </c>
      <c r="F5" s="85" t="s">
        <v>102</v>
      </c>
      <c r="G5" s="85" t="s">
        <v>103</v>
      </c>
      <c r="H5" s="87" t="s">
        <v>104</v>
      </c>
      <c r="I5" s="248"/>
    </row>
    <row r="6" spans="1:9" ht="19.5" customHeight="1">
      <c r="A6" s="88" t="s">
        <v>105</v>
      </c>
      <c r="B6" s="241"/>
      <c r="C6" s="88"/>
      <c r="D6" s="88"/>
      <c r="E6" s="88" t="s">
        <v>106</v>
      </c>
      <c r="F6" s="88" t="s">
        <v>106</v>
      </c>
      <c r="G6" s="88" t="s">
        <v>106</v>
      </c>
      <c r="H6" s="89" t="s">
        <v>106</v>
      </c>
      <c r="I6" s="248"/>
    </row>
    <row r="7" spans="1:9" ht="19.5" customHeight="1">
      <c r="A7" s="90"/>
      <c r="B7" s="91" t="s">
        <v>107</v>
      </c>
      <c r="C7" s="92"/>
      <c r="D7" s="92"/>
      <c r="E7" s="93"/>
      <c r="F7" s="93"/>
      <c r="G7" s="93"/>
      <c r="H7" s="94"/>
      <c r="I7" s="95"/>
    </row>
    <row r="8" spans="1:9" ht="19.5" customHeight="1">
      <c r="A8" s="96"/>
      <c r="B8" s="97" t="s">
        <v>108</v>
      </c>
      <c r="C8" s="96"/>
      <c r="D8" s="96"/>
      <c r="E8" s="96"/>
      <c r="F8" s="98"/>
      <c r="G8" s="99"/>
      <c r="H8" s="100"/>
      <c r="I8" s="101">
        <f>SUM(E8:H8)</f>
        <v>0</v>
      </c>
    </row>
    <row r="9" spans="1:9" ht="19.5" customHeight="1">
      <c r="A9" s="96">
        <v>1</v>
      </c>
      <c r="B9" s="102" t="s">
        <v>170</v>
      </c>
      <c r="C9" s="96" t="s">
        <v>112</v>
      </c>
      <c r="D9" s="96"/>
      <c r="E9" s="96"/>
      <c r="F9" s="98">
        <v>99000</v>
      </c>
      <c r="G9" s="99"/>
      <c r="H9" s="100"/>
      <c r="I9" s="101">
        <f>SUM(E9:H9)</f>
        <v>99000</v>
      </c>
    </row>
    <row r="10" spans="1:9" ht="19.5" customHeight="1">
      <c r="A10" s="96">
        <v>2</v>
      </c>
      <c r="B10" s="102" t="s">
        <v>171</v>
      </c>
      <c r="C10" s="96" t="s">
        <v>112</v>
      </c>
      <c r="D10" s="96"/>
      <c r="E10" s="96" t="s">
        <v>31</v>
      </c>
      <c r="F10" s="98">
        <v>99000</v>
      </c>
      <c r="G10" s="99"/>
      <c r="H10" s="100"/>
      <c r="I10" s="101">
        <f>SUM(E10:H10)</f>
        <v>99000</v>
      </c>
    </row>
    <row r="11" spans="1:9" ht="19.5" customHeight="1" thickBot="1">
      <c r="A11" s="96">
        <v>3</v>
      </c>
      <c r="B11" s="102" t="s">
        <v>172</v>
      </c>
      <c r="C11" s="96" t="s">
        <v>112</v>
      </c>
      <c r="D11" s="96"/>
      <c r="E11" s="96" t="s">
        <v>31</v>
      </c>
      <c r="F11" s="98">
        <v>99000</v>
      </c>
      <c r="G11" s="99"/>
      <c r="H11" s="100"/>
      <c r="I11" s="101">
        <f>SUM(E11:H11)</f>
        <v>99000</v>
      </c>
    </row>
    <row r="12" spans="1:9" ht="19.5" customHeight="1" thickBot="1">
      <c r="A12" s="96"/>
      <c r="B12" s="102"/>
      <c r="C12" s="96"/>
      <c r="D12" s="103"/>
      <c r="E12" s="104">
        <f>SUM(E9:E11)</f>
        <v>0</v>
      </c>
      <c r="F12" s="104">
        <f>SUM(F9:F11)</f>
        <v>297000</v>
      </c>
      <c r="G12" s="104">
        <f>SUM(G9:G11)</f>
        <v>0</v>
      </c>
      <c r="H12" s="137">
        <f>SUM(H9:H11)</f>
        <v>0</v>
      </c>
      <c r="I12" s="138">
        <f>SUM(I9:I11)</f>
        <v>297000</v>
      </c>
    </row>
    <row r="13" spans="1:9" ht="19.5" customHeight="1">
      <c r="A13" s="96"/>
      <c r="B13" s="105" t="s">
        <v>110</v>
      </c>
      <c r="C13" s="96"/>
      <c r="D13" s="103"/>
      <c r="E13" s="96"/>
      <c r="F13" s="98"/>
      <c r="G13" s="99"/>
      <c r="H13" s="100"/>
      <c r="I13" s="101"/>
    </row>
    <row r="14" spans="1:9" ht="19.5" customHeight="1">
      <c r="A14" s="96"/>
      <c r="B14" s="97" t="s">
        <v>111</v>
      </c>
      <c r="C14" s="106"/>
      <c r="D14" s="107"/>
      <c r="E14" s="99"/>
      <c r="F14" s="99"/>
      <c r="G14" s="99"/>
      <c r="H14" s="108"/>
      <c r="I14" s="101"/>
    </row>
    <row r="15" spans="1:9" ht="19.5" customHeight="1">
      <c r="A15" s="96">
        <v>1</v>
      </c>
      <c r="B15" s="110" t="s">
        <v>173</v>
      </c>
      <c r="C15" s="96" t="s">
        <v>174</v>
      </c>
      <c r="D15" s="103"/>
      <c r="E15" s="99"/>
      <c r="F15" s="99">
        <v>5500</v>
      </c>
      <c r="G15" s="99"/>
      <c r="H15" s="108"/>
      <c r="I15" s="101">
        <f>SUM(E15:H15)</f>
        <v>5500</v>
      </c>
    </row>
    <row r="16" spans="1:9" ht="19.5" customHeight="1">
      <c r="A16" s="96">
        <v>2</v>
      </c>
      <c r="B16" s="109" t="s">
        <v>175</v>
      </c>
      <c r="C16" s="96" t="s">
        <v>174</v>
      </c>
      <c r="D16" s="96"/>
      <c r="E16" s="99"/>
      <c r="F16" s="99">
        <v>5500</v>
      </c>
      <c r="G16" s="99"/>
      <c r="H16" s="108"/>
      <c r="I16" s="101">
        <f aca="true" t="shared" si="0" ref="I16:I52">SUM(E16:H16)</f>
        <v>5500</v>
      </c>
    </row>
    <row r="17" spans="1:9" ht="19.5" customHeight="1">
      <c r="A17" s="96">
        <v>3</v>
      </c>
      <c r="B17" s="109" t="s">
        <v>176</v>
      </c>
      <c r="C17" s="96" t="s">
        <v>174</v>
      </c>
      <c r="D17" s="96"/>
      <c r="E17" s="99"/>
      <c r="F17" s="99">
        <v>18000</v>
      </c>
      <c r="G17" s="99"/>
      <c r="H17" s="108"/>
      <c r="I17" s="101">
        <f t="shared" si="0"/>
        <v>18000</v>
      </c>
    </row>
    <row r="18" spans="1:9" ht="19.5" customHeight="1">
      <c r="A18" s="96">
        <v>4</v>
      </c>
      <c r="B18" s="109" t="s">
        <v>177</v>
      </c>
      <c r="C18" s="96" t="s">
        <v>174</v>
      </c>
      <c r="D18" s="96"/>
      <c r="E18" s="99"/>
      <c r="F18" s="99">
        <v>35800</v>
      </c>
      <c r="G18" s="99"/>
      <c r="H18" s="108"/>
      <c r="I18" s="101">
        <f t="shared" si="0"/>
        <v>35800</v>
      </c>
    </row>
    <row r="19" spans="1:9" ht="19.5" customHeight="1">
      <c r="A19" s="96">
        <v>5</v>
      </c>
      <c r="B19" s="109" t="s">
        <v>178</v>
      </c>
      <c r="C19" s="96" t="s">
        <v>174</v>
      </c>
      <c r="D19" s="96"/>
      <c r="E19" s="99"/>
      <c r="F19" s="99">
        <v>4300</v>
      </c>
      <c r="G19" s="99"/>
      <c r="H19" s="108"/>
      <c r="I19" s="101">
        <f t="shared" si="0"/>
        <v>4300</v>
      </c>
    </row>
    <row r="20" spans="1:9" ht="19.5" customHeight="1">
      <c r="A20" s="96">
        <v>6</v>
      </c>
      <c r="B20" s="109" t="s">
        <v>179</v>
      </c>
      <c r="C20" s="96" t="s">
        <v>174</v>
      </c>
      <c r="D20" s="96"/>
      <c r="E20" s="99"/>
      <c r="F20" s="99">
        <v>5500</v>
      </c>
      <c r="G20" s="99"/>
      <c r="H20" s="108"/>
      <c r="I20" s="101">
        <f t="shared" si="0"/>
        <v>5500</v>
      </c>
    </row>
    <row r="21" spans="1:9" ht="19.5" customHeight="1">
      <c r="A21" s="96">
        <v>7</v>
      </c>
      <c r="B21" s="109" t="s">
        <v>180</v>
      </c>
      <c r="C21" s="96" t="s">
        <v>112</v>
      </c>
      <c r="D21" s="96"/>
      <c r="E21" s="99"/>
      <c r="F21" s="99">
        <v>7500</v>
      </c>
      <c r="G21" s="99"/>
      <c r="H21" s="108"/>
      <c r="I21" s="101">
        <f t="shared" si="0"/>
        <v>7500</v>
      </c>
    </row>
    <row r="22" spans="1:9" ht="19.5" customHeight="1" thickBot="1">
      <c r="A22" s="96">
        <v>8</v>
      </c>
      <c r="B22" s="109" t="s">
        <v>180</v>
      </c>
      <c r="C22" s="124" t="s">
        <v>181</v>
      </c>
      <c r="D22" s="96"/>
      <c r="E22" s="98"/>
      <c r="F22" s="98">
        <v>7500</v>
      </c>
      <c r="G22" s="98"/>
      <c r="H22" s="118"/>
      <c r="I22" s="171">
        <f t="shared" si="0"/>
        <v>7500</v>
      </c>
    </row>
    <row r="23" spans="1:9" ht="19.5" customHeight="1" thickBot="1">
      <c r="A23" s="96"/>
      <c r="B23" s="109"/>
      <c r="C23" s="96"/>
      <c r="D23" s="96"/>
      <c r="E23" s="104">
        <f>SUM(E15:E22)</f>
        <v>0</v>
      </c>
      <c r="F23" s="104">
        <f>SUM(F15:F22)</f>
        <v>89600</v>
      </c>
      <c r="G23" s="104">
        <f>SUM(G15:G22)</f>
        <v>0</v>
      </c>
      <c r="H23" s="137">
        <f>SUM(H15:H22)</f>
        <v>0</v>
      </c>
      <c r="I23" s="138">
        <f>SUM(I15:I22)</f>
        <v>89600</v>
      </c>
    </row>
    <row r="24" spans="1:9" ht="19.5" customHeight="1">
      <c r="A24" s="96"/>
      <c r="B24" s="97" t="s">
        <v>113</v>
      </c>
      <c r="C24" s="96"/>
      <c r="D24" s="96"/>
      <c r="E24" s="113"/>
      <c r="F24" s="113"/>
      <c r="G24" s="113"/>
      <c r="H24" s="114"/>
      <c r="I24" s="115">
        <f t="shared" si="0"/>
        <v>0</v>
      </c>
    </row>
    <row r="25" spans="1:9" ht="19.5" customHeight="1">
      <c r="A25" s="96">
        <v>1</v>
      </c>
      <c r="B25" s="109" t="s">
        <v>182</v>
      </c>
      <c r="C25" s="96" t="s">
        <v>174</v>
      </c>
      <c r="D25" s="96"/>
      <c r="E25" s="99"/>
      <c r="F25" s="99">
        <v>18700</v>
      </c>
      <c r="G25" s="99"/>
      <c r="H25" s="108"/>
      <c r="I25" s="101">
        <f t="shared" si="0"/>
        <v>18700</v>
      </c>
    </row>
    <row r="26" spans="1:9" ht="19.5" customHeight="1" thickBot="1">
      <c r="A26" s="96">
        <v>2</v>
      </c>
      <c r="B26" s="116" t="s">
        <v>183</v>
      </c>
      <c r="C26" s="96" t="s">
        <v>174</v>
      </c>
      <c r="D26" s="117"/>
      <c r="E26" s="98"/>
      <c r="F26" s="98">
        <v>60000</v>
      </c>
      <c r="G26" s="98"/>
      <c r="H26" s="118"/>
      <c r="I26" s="101">
        <f t="shared" si="0"/>
        <v>60000</v>
      </c>
    </row>
    <row r="27" spans="1:9" ht="19.5" customHeight="1" thickBot="1">
      <c r="A27" s="96"/>
      <c r="B27" s="116"/>
      <c r="C27" s="96"/>
      <c r="D27" s="117"/>
      <c r="E27" s="104">
        <f>SUM(E25:E26)</f>
        <v>0</v>
      </c>
      <c r="F27" s="104">
        <f>SUM(F25:F26)</f>
        <v>78700</v>
      </c>
      <c r="G27" s="104">
        <f>SUM(G25:G26)</f>
        <v>0</v>
      </c>
      <c r="H27" s="137">
        <f>SUM(H25:H26)</f>
        <v>0</v>
      </c>
      <c r="I27" s="138">
        <f>SUM(I25:I26)</f>
        <v>78700</v>
      </c>
    </row>
    <row r="28" spans="1:9" ht="19.5" customHeight="1">
      <c r="A28" s="96"/>
      <c r="B28" s="97" t="s">
        <v>115</v>
      </c>
      <c r="C28" s="96"/>
      <c r="D28" s="117"/>
      <c r="E28" s="98"/>
      <c r="F28" s="98"/>
      <c r="G28" s="98"/>
      <c r="H28" s="118"/>
      <c r="I28" s="101">
        <f t="shared" si="0"/>
        <v>0</v>
      </c>
    </row>
    <row r="29" spans="1:9" ht="19.5" customHeight="1" thickBot="1">
      <c r="A29" s="96">
        <v>1</v>
      </c>
      <c r="B29" s="116" t="s">
        <v>184</v>
      </c>
      <c r="C29" s="96" t="s">
        <v>185</v>
      </c>
      <c r="D29" s="117"/>
      <c r="E29" s="98"/>
      <c r="F29" s="98"/>
      <c r="G29" s="98">
        <v>2180000</v>
      </c>
      <c r="H29" s="118"/>
      <c r="I29" s="101">
        <f t="shared" si="0"/>
        <v>2180000</v>
      </c>
    </row>
    <row r="30" spans="1:9" ht="19.5" customHeight="1" thickBot="1">
      <c r="A30" s="96"/>
      <c r="B30" s="116"/>
      <c r="C30" s="96"/>
      <c r="D30" s="117"/>
      <c r="E30" s="172">
        <f>SUM(E29)</f>
        <v>0</v>
      </c>
      <c r="F30" s="172">
        <f>SUM(F29)</f>
        <v>0</v>
      </c>
      <c r="G30" s="172">
        <f>SUM(G29)</f>
        <v>2180000</v>
      </c>
      <c r="H30" s="173">
        <f>SUM(H29)</f>
        <v>0</v>
      </c>
      <c r="I30" s="174">
        <f>SUM(I29)</f>
        <v>2180000</v>
      </c>
    </row>
    <row r="31" spans="1:9" ht="19.5" customHeight="1" thickBot="1">
      <c r="A31" s="125"/>
      <c r="B31" s="126" t="s">
        <v>116</v>
      </c>
      <c r="C31" s="125"/>
      <c r="D31" s="127"/>
      <c r="E31" s="128">
        <f>E12+E23+E27+E30</f>
        <v>0</v>
      </c>
      <c r="F31" s="128">
        <f>F12+F23+F27+F30</f>
        <v>465300</v>
      </c>
      <c r="G31" s="128">
        <f>G12+G23+G27+G30</f>
        <v>2180000</v>
      </c>
      <c r="H31" s="175">
        <f>H12+H23+H27+H30</f>
        <v>0</v>
      </c>
      <c r="I31" s="176">
        <f>I12+I23+I27+I30</f>
        <v>2645300</v>
      </c>
    </row>
    <row r="32" spans="1:9" ht="19.5" customHeight="1" thickTop="1">
      <c r="A32" s="85" t="s">
        <v>93</v>
      </c>
      <c r="B32" s="239" t="s">
        <v>36</v>
      </c>
      <c r="C32" s="85" t="s">
        <v>94</v>
      </c>
      <c r="D32" s="85" t="s">
        <v>95</v>
      </c>
      <c r="E32" s="242" t="s">
        <v>96</v>
      </c>
      <c r="F32" s="242"/>
      <c r="G32" s="242"/>
      <c r="H32" s="243"/>
      <c r="I32" s="129" t="s">
        <v>117</v>
      </c>
    </row>
    <row r="33" spans="1:9" ht="19.5" customHeight="1">
      <c r="A33" s="86" t="s">
        <v>98</v>
      </c>
      <c r="B33" s="240"/>
      <c r="C33" s="86" t="s">
        <v>99</v>
      </c>
      <c r="D33" s="86" t="s">
        <v>100</v>
      </c>
      <c r="E33" s="85" t="s">
        <v>101</v>
      </c>
      <c r="F33" s="85" t="s">
        <v>102</v>
      </c>
      <c r="G33" s="85" t="s">
        <v>103</v>
      </c>
      <c r="H33" s="87" t="s">
        <v>104</v>
      </c>
      <c r="I33" s="244" t="s">
        <v>97</v>
      </c>
    </row>
    <row r="34" spans="1:9" ht="19.5" customHeight="1">
      <c r="A34" s="88" t="s">
        <v>105</v>
      </c>
      <c r="B34" s="241"/>
      <c r="C34" s="88"/>
      <c r="D34" s="88"/>
      <c r="E34" s="88" t="s">
        <v>106</v>
      </c>
      <c r="F34" s="88" t="s">
        <v>106</v>
      </c>
      <c r="G34" s="88" t="s">
        <v>106</v>
      </c>
      <c r="H34" s="89" t="s">
        <v>106</v>
      </c>
      <c r="I34" s="245"/>
    </row>
    <row r="35" spans="1:9" ht="19.5" customHeight="1">
      <c r="A35" s="130"/>
      <c r="B35" s="131" t="s">
        <v>118</v>
      </c>
      <c r="C35" s="130"/>
      <c r="D35" s="130"/>
      <c r="E35" s="132">
        <f>E31</f>
        <v>0</v>
      </c>
      <c r="F35" s="132">
        <f>F31</f>
        <v>465300</v>
      </c>
      <c r="G35" s="132">
        <f>G31</f>
        <v>2180000</v>
      </c>
      <c r="H35" s="133">
        <f>H31</f>
        <v>0</v>
      </c>
      <c r="I35" s="134">
        <f>I31</f>
        <v>2645300</v>
      </c>
    </row>
    <row r="36" spans="1:9" ht="19.5" customHeight="1">
      <c r="A36" s="96"/>
      <c r="B36" s="135" t="s">
        <v>110</v>
      </c>
      <c r="C36" s="136"/>
      <c r="D36" s="136"/>
      <c r="E36" s="99"/>
      <c r="F36" s="99"/>
      <c r="G36" s="99"/>
      <c r="H36" s="108"/>
      <c r="I36" s="101"/>
    </row>
    <row r="37" spans="1:9" ht="19.5" customHeight="1">
      <c r="A37" s="119"/>
      <c r="B37" s="120" t="s">
        <v>114</v>
      </c>
      <c r="C37" s="119"/>
      <c r="D37" s="121"/>
      <c r="E37" s="122"/>
      <c r="F37" s="122"/>
      <c r="G37" s="122"/>
      <c r="H37" s="123"/>
      <c r="I37" s="115">
        <f t="shared" si="0"/>
        <v>0</v>
      </c>
    </row>
    <row r="38" spans="1:9" ht="19.5" customHeight="1">
      <c r="A38" s="96">
        <v>1</v>
      </c>
      <c r="B38" s="116" t="s">
        <v>186</v>
      </c>
      <c r="C38" s="124" t="s">
        <v>181</v>
      </c>
      <c r="D38" s="117"/>
      <c r="E38" s="98"/>
      <c r="F38" s="98">
        <v>62000</v>
      </c>
      <c r="G38" s="98"/>
      <c r="H38" s="118"/>
      <c r="I38" s="101">
        <f t="shared" si="0"/>
        <v>62000</v>
      </c>
    </row>
    <row r="39" spans="1:9" ht="19.5" customHeight="1" thickBot="1">
      <c r="A39" s="96">
        <v>2</v>
      </c>
      <c r="B39" s="116" t="s">
        <v>187</v>
      </c>
      <c r="C39" s="96" t="s">
        <v>185</v>
      </c>
      <c r="D39" s="117"/>
      <c r="E39" s="98"/>
      <c r="F39" s="98"/>
      <c r="G39" s="98">
        <v>358000</v>
      </c>
      <c r="H39" s="118"/>
      <c r="I39" s="101">
        <f t="shared" si="0"/>
        <v>358000</v>
      </c>
    </row>
    <row r="40" spans="1:9" ht="19.5" customHeight="1" thickBot="1">
      <c r="A40" s="96"/>
      <c r="B40" s="116"/>
      <c r="C40" s="96"/>
      <c r="D40" s="117"/>
      <c r="E40" s="104">
        <f>SUM(E38:E39)</f>
        <v>0</v>
      </c>
      <c r="F40" s="104">
        <f>SUM(F38:F39)</f>
        <v>62000</v>
      </c>
      <c r="G40" s="104">
        <f>SUM(G38:G39)</f>
        <v>358000</v>
      </c>
      <c r="H40" s="137">
        <f>SUM(H38:H39)</f>
        <v>0</v>
      </c>
      <c r="I40" s="138">
        <f>SUM(I38:I39)</f>
        <v>420000</v>
      </c>
    </row>
    <row r="41" spans="1:9" ht="19.5" customHeight="1">
      <c r="A41" s="96"/>
      <c r="B41" s="97" t="s">
        <v>119</v>
      </c>
      <c r="C41" s="96"/>
      <c r="D41" s="117"/>
      <c r="E41" s="98"/>
      <c r="F41" s="98"/>
      <c r="G41" s="98"/>
      <c r="H41" s="118"/>
      <c r="I41" s="101">
        <f t="shared" si="0"/>
        <v>0</v>
      </c>
    </row>
    <row r="42" spans="1:9" ht="19.5" customHeight="1" thickBot="1">
      <c r="A42" s="96">
        <v>1</v>
      </c>
      <c r="B42" s="116" t="s">
        <v>188</v>
      </c>
      <c r="C42" s="96" t="s">
        <v>185</v>
      </c>
      <c r="D42" s="117"/>
      <c r="E42" s="98"/>
      <c r="F42" s="98"/>
      <c r="G42" s="98">
        <v>553000</v>
      </c>
      <c r="H42" s="118"/>
      <c r="I42" s="101">
        <f t="shared" si="0"/>
        <v>553000</v>
      </c>
    </row>
    <row r="43" spans="1:9" ht="19.5" customHeight="1" thickBot="1">
      <c r="A43" s="96"/>
      <c r="B43" s="116"/>
      <c r="C43" s="96"/>
      <c r="D43" s="117"/>
      <c r="E43" s="104">
        <f>SUM(E42)</f>
        <v>0</v>
      </c>
      <c r="F43" s="104">
        <f>SUM(F42)</f>
        <v>0</v>
      </c>
      <c r="G43" s="104">
        <f>SUM(G42)</f>
        <v>553000</v>
      </c>
      <c r="H43" s="137">
        <f>SUM(H42)</f>
        <v>0</v>
      </c>
      <c r="I43" s="138">
        <f>SUM(I42)</f>
        <v>553000</v>
      </c>
    </row>
    <row r="44" spans="1:9" ht="19.5" customHeight="1">
      <c r="A44" s="96"/>
      <c r="B44" s="97" t="s">
        <v>120</v>
      </c>
      <c r="C44" s="96"/>
      <c r="D44" s="96"/>
      <c r="E44" s="96"/>
      <c r="F44" s="139"/>
      <c r="G44" s="99"/>
      <c r="H44" s="100"/>
      <c r="I44" s="101">
        <f t="shared" si="0"/>
        <v>0</v>
      </c>
    </row>
    <row r="45" spans="1:9" ht="19.5" customHeight="1">
      <c r="A45" s="96">
        <v>1</v>
      </c>
      <c r="B45" s="102" t="s">
        <v>189</v>
      </c>
      <c r="C45" s="96" t="s">
        <v>174</v>
      </c>
      <c r="D45" s="96"/>
      <c r="E45" s="111"/>
      <c r="F45" s="98">
        <v>15000</v>
      </c>
      <c r="G45" s="99"/>
      <c r="H45" s="112"/>
      <c r="I45" s="101">
        <f t="shared" si="0"/>
        <v>15000</v>
      </c>
    </row>
    <row r="46" spans="1:9" ht="19.5" customHeight="1">
      <c r="A46" s="96">
        <v>2</v>
      </c>
      <c r="B46" s="102" t="s">
        <v>190</v>
      </c>
      <c r="C46" s="96" t="s">
        <v>174</v>
      </c>
      <c r="D46" s="96"/>
      <c r="E46" s="111"/>
      <c r="F46" s="98">
        <v>33900</v>
      </c>
      <c r="G46" s="99"/>
      <c r="H46" s="112"/>
      <c r="I46" s="101">
        <f t="shared" si="0"/>
        <v>33900</v>
      </c>
    </row>
    <row r="47" spans="1:9" ht="19.5" customHeight="1">
      <c r="A47" s="96">
        <v>3</v>
      </c>
      <c r="B47" s="102" t="s">
        <v>191</v>
      </c>
      <c r="C47" s="96" t="s">
        <v>174</v>
      </c>
      <c r="D47" s="96"/>
      <c r="E47" s="111"/>
      <c r="F47" s="98">
        <v>6000</v>
      </c>
      <c r="G47" s="99"/>
      <c r="H47" s="112"/>
      <c r="I47" s="101">
        <f t="shared" si="0"/>
        <v>6000</v>
      </c>
    </row>
    <row r="48" spans="1:9" ht="19.5" customHeight="1">
      <c r="A48" s="96">
        <v>4</v>
      </c>
      <c r="B48" s="102" t="s">
        <v>192</v>
      </c>
      <c r="C48" s="96" t="s">
        <v>174</v>
      </c>
      <c r="D48" s="96"/>
      <c r="E48" s="111"/>
      <c r="F48" s="98">
        <v>59000</v>
      </c>
      <c r="G48" s="99"/>
      <c r="H48" s="112"/>
      <c r="I48" s="101">
        <f t="shared" si="0"/>
        <v>59000</v>
      </c>
    </row>
    <row r="49" spans="1:9" ht="19.5" customHeight="1">
      <c r="A49" s="96">
        <v>5</v>
      </c>
      <c r="B49" s="102" t="s">
        <v>193</v>
      </c>
      <c r="C49" s="96" t="s">
        <v>174</v>
      </c>
      <c r="D49" s="96"/>
      <c r="E49" s="111"/>
      <c r="F49" s="98">
        <v>59000</v>
      </c>
      <c r="G49" s="99"/>
      <c r="H49" s="112"/>
      <c r="I49" s="101">
        <f t="shared" si="0"/>
        <v>59000</v>
      </c>
    </row>
    <row r="50" spans="1:9" ht="19.5" customHeight="1">
      <c r="A50" s="96">
        <v>6</v>
      </c>
      <c r="B50" s="102" t="s">
        <v>194</v>
      </c>
      <c r="C50" s="96" t="s">
        <v>174</v>
      </c>
      <c r="D50" s="96"/>
      <c r="E50" s="111"/>
      <c r="F50" s="98">
        <v>6000</v>
      </c>
      <c r="G50" s="99"/>
      <c r="H50" s="112" t="s">
        <v>31</v>
      </c>
      <c r="I50" s="101">
        <f t="shared" si="0"/>
        <v>6000</v>
      </c>
    </row>
    <row r="51" spans="1:9" ht="19.5" customHeight="1">
      <c r="A51" s="96">
        <v>7</v>
      </c>
      <c r="B51" s="102" t="s">
        <v>195</v>
      </c>
      <c r="C51" s="96" t="s">
        <v>174</v>
      </c>
      <c r="D51" s="96"/>
      <c r="E51" s="111"/>
      <c r="F51" s="98">
        <v>5600</v>
      </c>
      <c r="G51" s="99"/>
      <c r="H51" s="112"/>
      <c r="I51" s="101">
        <f t="shared" si="0"/>
        <v>5600</v>
      </c>
    </row>
    <row r="52" spans="1:9" ht="19.5" customHeight="1" thickBot="1">
      <c r="A52" s="96">
        <v>8</v>
      </c>
      <c r="B52" s="102" t="s">
        <v>196</v>
      </c>
      <c r="C52" s="96" t="s">
        <v>109</v>
      </c>
      <c r="D52" s="96"/>
      <c r="E52" s="140"/>
      <c r="F52" s="98">
        <v>22000</v>
      </c>
      <c r="G52" s="98"/>
      <c r="H52" s="141"/>
      <c r="I52" s="171">
        <f t="shared" si="0"/>
        <v>22000</v>
      </c>
    </row>
    <row r="53" spans="1:9" ht="19.5" customHeight="1" thickBot="1">
      <c r="A53" s="103"/>
      <c r="B53" s="142"/>
      <c r="C53" s="103"/>
      <c r="D53" s="103"/>
      <c r="E53" s="143">
        <f>SUM(E45:E52)</f>
        <v>0</v>
      </c>
      <c r="F53" s="143">
        <f>SUM(F45:F52)</f>
        <v>206500</v>
      </c>
      <c r="G53" s="143">
        <f>SUM(G45:G52)</f>
        <v>0</v>
      </c>
      <c r="H53" s="177">
        <f>SUM(H45:H52)</f>
        <v>0</v>
      </c>
      <c r="I53" s="178">
        <f>SUM(I45:I52)</f>
        <v>206500</v>
      </c>
    </row>
    <row r="54" spans="1:9" s="148" customFormat="1" ht="19.5" customHeight="1" thickBot="1">
      <c r="A54" s="144"/>
      <c r="B54" s="145" t="s">
        <v>121</v>
      </c>
      <c r="C54" s="146"/>
      <c r="D54" s="146"/>
      <c r="E54" s="147">
        <f>E35+E40+E43+E53</f>
        <v>0</v>
      </c>
      <c r="F54" s="147">
        <f>F35+F40+F43+F53</f>
        <v>733800</v>
      </c>
      <c r="G54" s="147">
        <f>G35+G40+G43+G53</f>
        <v>3091000</v>
      </c>
      <c r="H54" s="179">
        <f>H35+H40+H43+H53</f>
        <v>0</v>
      </c>
      <c r="I54" s="180">
        <f>I35+I40+I43+I53</f>
        <v>3824800</v>
      </c>
    </row>
    <row r="55" spans="2:4" ht="19.5" customHeight="1" thickTop="1">
      <c r="B55" s="150"/>
      <c r="C55" s="151"/>
      <c r="D55" s="151"/>
    </row>
    <row r="56" spans="1:9" ht="19.5" customHeight="1">
      <c r="A56" s="152" t="s">
        <v>32</v>
      </c>
      <c r="B56" s="153" t="s">
        <v>122</v>
      </c>
      <c r="C56" s="84" t="s">
        <v>33</v>
      </c>
      <c r="E56" s="238" t="s">
        <v>123</v>
      </c>
      <c r="F56" s="238"/>
      <c r="G56" s="238" t="s">
        <v>124</v>
      </c>
      <c r="H56" s="238"/>
      <c r="I56" s="153"/>
    </row>
    <row r="57" spans="1:9" ht="19.5" customHeight="1">
      <c r="A57" s="152"/>
      <c r="C57" s="84"/>
      <c r="E57" s="238"/>
      <c r="F57" s="238"/>
      <c r="G57" s="238"/>
      <c r="H57" s="238"/>
      <c r="I57" s="149"/>
    </row>
    <row r="58" spans="1:9" ht="19.5" customHeight="1">
      <c r="A58" s="152" t="s">
        <v>32</v>
      </c>
      <c r="B58" s="153" t="s">
        <v>122</v>
      </c>
      <c r="C58" s="84" t="s">
        <v>34</v>
      </c>
      <c r="E58" s="238" t="s">
        <v>125</v>
      </c>
      <c r="F58" s="238"/>
      <c r="G58" s="238" t="s">
        <v>35</v>
      </c>
      <c r="H58" s="238"/>
      <c r="I58" s="149"/>
    </row>
    <row r="59" spans="1:9" ht="19.5" customHeight="1">
      <c r="A59" s="152"/>
      <c r="C59" s="84"/>
      <c r="E59" s="153"/>
      <c r="F59" s="153"/>
      <c r="G59" s="238"/>
      <c r="H59" s="238"/>
      <c r="I59" s="149"/>
    </row>
    <row r="60" spans="1:9" ht="19.5" customHeight="1">
      <c r="A60" s="152" t="s">
        <v>32</v>
      </c>
      <c r="B60" s="153" t="s">
        <v>122</v>
      </c>
      <c r="C60" s="84" t="s">
        <v>34</v>
      </c>
      <c r="E60" s="238" t="s">
        <v>126</v>
      </c>
      <c r="F60" s="238"/>
      <c r="G60" s="238" t="s">
        <v>127</v>
      </c>
      <c r="H60" s="238"/>
      <c r="I60" s="149"/>
    </row>
    <row r="61" spans="1:9" ht="19.5" customHeight="1">
      <c r="A61" s="152"/>
      <c r="C61" s="84"/>
      <c r="E61" s="153"/>
      <c r="F61" s="153"/>
      <c r="G61" s="238"/>
      <c r="H61" s="238"/>
      <c r="I61" s="149"/>
    </row>
    <row r="62" spans="1:9" ht="19.5" customHeight="1">
      <c r="A62" s="152" t="s">
        <v>32</v>
      </c>
      <c r="B62" s="153" t="s">
        <v>122</v>
      </c>
      <c r="C62" s="84" t="s">
        <v>67</v>
      </c>
      <c r="E62" s="238" t="s">
        <v>128</v>
      </c>
      <c r="F62" s="238"/>
      <c r="G62" s="238" t="s">
        <v>71</v>
      </c>
      <c r="H62" s="238"/>
      <c r="I62" s="149"/>
    </row>
  </sheetData>
  <sheetProtection/>
  <mergeCells count="21">
    <mergeCell ref="E62:F62"/>
    <mergeCell ref="G62:H62"/>
    <mergeCell ref="E58:F58"/>
    <mergeCell ref="G58:H58"/>
    <mergeCell ref="G59:H59"/>
    <mergeCell ref="A1:I1"/>
    <mergeCell ref="A2:I2"/>
    <mergeCell ref="A3:I3"/>
    <mergeCell ref="B4:B6"/>
    <mergeCell ref="E4:H4"/>
    <mergeCell ref="I4:I6"/>
    <mergeCell ref="E60:F60"/>
    <mergeCell ref="G60:H60"/>
    <mergeCell ref="G61:H61"/>
    <mergeCell ref="B32:B34"/>
    <mergeCell ref="E32:H32"/>
    <mergeCell ref="I33:I34"/>
    <mergeCell ref="E56:F56"/>
    <mergeCell ref="G56:H56"/>
    <mergeCell ref="E57:F57"/>
    <mergeCell ref="G57:H57"/>
  </mergeCells>
  <printOptions/>
  <pageMargins left="0.16" right="0.15" top="0.13" bottom="0.16" header="0.11" footer="0.16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2015-01-07T04:07:26Z</dcterms:modified>
  <cp:category/>
  <cp:version/>
  <cp:contentType/>
  <cp:contentStatus/>
</cp:coreProperties>
</file>